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jz641\Dropbox\BS\Life\ACMS\HS\"/>
    </mc:Choice>
  </mc:AlternateContent>
  <bookViews>
    <workbookView xWindow="0" yWindow="0" windowWidth="20712" windowHeight="9402" activeTab="1"/>
  </bookViews>
  <sheets>
    <sheet name="Table values" sheetId="1" r:id="rId1"/>
    <sheet name=" Predict tR" sheetId="2" r:id="rId2"/>
    <sheet name="HS Calculations" sheetId="3" r:id="rId3"/>
    <sheet name="LSS Calculations" sheetId="4" r:id="rId4"/>
  </sheets>
  <calcPr calcId="162913"/>
</workbook>
</file>

<file path=xl/calcChain.xml><?xml version="1.0" encoding="utf-8"?>
<calcChain xmlns="http://schemas.openxmlformats.org/spreadsheetml/2006/main">
  <c r="E21" i="2" l="1"/>
  <c r="E20" i="2"/>
  <c r="E19" i="2"/>
  <c r="E18" i="2"/>
  <c r="E17" i="2"/>
  <c r="E16" i="2"/>
  <c r="E15" i="2"/>
  <c r="E14" i="2"/>
  <c r="T1" i="4" l="1"/>
  <c r="O1" i="4"/>
  <c r="S1" i="3"/>
  <c r="N1" i="3"/>
  <c r="S1" i="2"/>
  <c r="N1" i="2"/>
  <c r="E588" i="3" l="1"/>
  <c r="E587" i="3"/>
  <c r="E586" i="3"/>
  <c r="E585" i="3"/>
  <c r="E584" i="3"/>
  <c r="E583" i="3"/>
  <c r="E582" i="3"/>
  <c r="E581" i="3"/>
  <c r="E580" i="3"/>
  <c r="E579" i="3"/>
  <c r="E578" i="3"/>
  <c r="E577" i="3"/>
  <c r="E576" i="3"/>
  <c r="E575" i="3"/>
  <c r="E574" i="3"/>
  <c r="E573" i="3"/>
  <c r="E572" i="3"/>
  <c r="E571" i="3"/>
  <c r="E570" i="3"/>
  <c r="E569" i="3"/>
  <c r="E568" i="3"/>
  <c r="E567" i="3"/>
  <c r="E566" i="3"/>
  <c r="E565" i="3"/>
  <c r="E564" i="3"/>
  <c r="E563" i="3"/>
  <c r="E562" i="3"/>
  <c r="E561" i="3"/>
  <c r="E560" i="3"/>
  <c r="E559" i="3"/>
  <c r="E558" i="3"/>
  <c r="E557" i="3"/>
  <c r="E556" i="3"/>
  <c r="E555" i="3"/>
  <c r="E554" i="3"/>
  <c r="E553" i="3"/>
  <c r="E552" i="3"/>
  <c r="E551" i="3"/>
  <c r="E550" i="3"/>
  <c r="E549" i="3"/>
  <c r="E548" i="3"/>
  <c r="E547" i="3"/>
  <c r="E546" i="3"/>
  <c r="E545" i="3"/>
  <c r="E544" i="3"/>
  <c r="E543" i="3"/>
  <c r="E542" i="3"/>
  <c r="E541" i="3"/>
  <c r="E540" i="3"/>
  <c r="E539" i="3"/>
  <c r="E538" i="3"/>
  <c r="E537" i="3"/>
  <c r="E536" i="3"/>
  <c r="E535" i="3"/>
  <c r="E534" i="3"/>
  <c r="E533" i="3"/>
  <c r="E532" i="3"/>
  <c r="E531" i="3"/>
  <c r="E530" i="3"/>
  <c r="E529" i="3"/>
  <c r="E528" i="3"/>
  <c r="E527" i="3"/>
  <c r="E526" i="3"/>
  <c r="E525" i="3"/>
  <c r="E524" i="3"/>
  <c r="E523" i="3"/>
  <c r="E522" i="3"/>
  <c r="E521" i="3"/>
  <c r="E520" i="3"/>
  <c r="E519" i="3"/>
  <c r="E518" i="3"/>
  <c r="E517" i="3"/>
  <c r="E516" i="3"/>
  <c r="E515" i="3"/>
  <c r="E514" i="3"/>
  <c r="E513" i="3"/>
  <c r="E512" i="3"/>
  <c r="E511" i="3"/>
  <c r="E510" i="3"/>
  <c r="E509" i="3"/>
  <c r="E508" i="3"/>
  <c r="E507" i="3"/>
  <c r="E506" i="3"/>
  <c r="E505" i="3"/>
  <c r="E504" i="3"/>
  <c r="E503" i="3"/>
  <c r="E502" i="3"/>
  <c r="E501" i="3"/>
  <c r="E500" i="3"/>
  <c r="E499" i="3"/>
  <c r="E498" i="3"/>
  <c r="E497" i="3"/>
  <c r="E496" i="3"/>
  <c r="E495" i="3"/>
  <c r="E494" i="3"/>
  <c r="E493" i="3"/>
  <c r="E492" i="3"/>
  <c r="E491" i="3"/>
  <c r="E490" i="3"/>
  <c r="E489" i="3"/>
  <c r="E488" i="3"/>
  <c r="E487" i="3"/>
  <c r="E486" i="3"/>
  <c r="E485" i="3"/>
  <c r="E484" i="3"/>
  <c r="E483" i="3"/>
  <c r="E482" i="3"/>
  <c r="E481" i="3"/>
  <c r="E480" i="3"/>
  <c r="E479" i="3"/>
  <c r="E478" i="3"/>
  <c r="E477" i="3"/>
  <c r="E476" i="3"/>
  <c r="E475" i="3"/>
  <c r="E474" i="3"/>
  <c r="E473" i="3"/>
  <c r="E472" i="3"/>
  <c r="E471" i="3"/>
  <c r="E470" i="3"/>
  <c r="E469" i="3"/>
  <c r="E468" i="3"/>
  <c r="E467" i="3"/>
  <c r="E466" i="3"/>
  <c r="E465" i="3"/>
  <c r="E464" i="3"/>
  <c r="E463" i="3"/>
  <c r="E462" i="3"/>
  <c r="E461" i="3"/>
  <c r="E460" i="3"/>
  <c r="E459" i="3"/>
  <c r="E458" i="3"/>
  <c r="E457" i="3"/>
  <c r="E456" i="3"/>
  <c r="E455" i="3"/>
  <c r="E454" i="3"/>
  <c r="E453" i="3"/>
  <c r="E452" i="3"/>
  <c r="E451" i="3"/>
  <c r="E450" i="3"/>
  <c r="E449" i="3"/>
  <c r="E448" i="3"/>
  <c r="E447" i="3"/>
  <c r="E446" i="3"/>
  <c r="E445" i="3"/>
  <c r="E444" i="3"/>
  <c r="E443" i="3"/>
  <c r="E442" i="3"/>
  <c r="E441" i="3"/>
  <c r="E440" i="3"/>
  <c r="E439" i="3"/>
  <c r="E438" i="3"/>
  <c r="E437" i="3"/>
  <c r="E436" i="3"/>
  <c r="E435" i="3"/>
  <c r="E434" i="3"/>
  <c r="E433" i="3"/>
  <c r="E432" i="3"/>
  <c r="E431" i="3"/>
  <c r="E430" i="3"/>
  <c r="E429" i="3"/>
  <c r="E428" i="3"/>
  <c r="E427" i="3"/>
  <c r="E426" i="3"/>
  <c r="E425" i="3"/>
  <c r="E424" i="3"/>
  <c r="E423" i="3"/>
  <c r="E422" i="3"/>
  <c r="E421" i="3"/>
  <c r="E420" i="3"/>
  <c r="E419" i="3"/>
  <c r="E418" i="3"/>
  <c r="E417" i="3"/>
  <c r="E416" i="3"/>
  <c r="E415" i="3"/>
  <c r="E414" i="3"/>
  <c r="E413" i="3"/>
  <c r="E412" i="3"/>
  <c r="E411" i="3"/>
  <c r="E410" i="3"/>
  <c r="E409" i="3"/>
  <c r="E408" i="3"/>
  <c r="E407" i="3"/>
  <c r="E406" i="3"/>
  <c r="E405" i="3"/>
  <c r="E404" i="3"/>
  <c r="E403" i="3"/>
  <c r="E402" i="3"/>
  <c r="E401" i="3"/>
  <c r="E400" i="3"/>
  <c r="E399" i="3"/>
  <c r="E398" i="3"/>
  <c r="E397" i="3"/>
  <c r="E396" i="3"/>
  <c r="E395" i="3"/>
  <c r="E394" i="3"/>
  <c r="E393" i="3"/>
  <c r="E392" i="3"/>
  <c r="E391" i="3"/>
  <c r="E390" i="3"/>
  <c r="E389" i="3"/>
  <c r="E388" i="3"/>
  <c r="E387" i="3"/>
  <c r="E386" i="3"/>
  <c r="E385" i="3"/>
  <c r="E384" i="3"/>
  <c r="E383" i="3"/>
  <c r="E382" i="3"/>
  <c r="E381" i="3"/>
  <c r="E380" i="3"/>
  <c r="E379" i="3"/>
  <c r="E378" i="3"/>
  <c r="E377" i="3"/>
  <c r="E376" i="3"/>
  <c r="E375" i="3"/>
  <c r="E374" i="3"/>
  <c r="E373" i="3"/>
  <c r="E372" i="3"/>
  <c r="E371" i="3"/>
  <c r="E370" i="3"/>
  <c r="E369" i="3"/>
  <c r="E368" i="3"/>
  <c r="E367" i="3"/>
  <c r="E366" i="3"/>
  <c r="E365" i="3"/>
  <c r="E364" i="3"/>
  <c r="E363" i="3"/>
  <c r="E362" i="3"/>
  <c r="E361" i="3"/>
  <c r="E360" i="3"/>
  <c r="E359" i="3"/>
  <c r="E358" i="3"/>
  <c r="E357" i="3"/>
  <c r="E356" i="3"/>
  <c r="E355" i="3"/>
  <c r="E354" i="3"/>
  <c r="E353" i="3"/>
  <c r="E352" i="3"/>
  <c r="E351" i="3"/>
  <c r="E350" i="3"/>
  <c r="E349" i="3"/>
  <c r="E348" i="3"/>
  <c r="E347" i="3"/>
  <c r="E346" i="3"/>
  <c r="E345" i="3"/>
  <c r="E344" i="3"/>
  <c r="E343" i="3"/>
  <c r="E342" i="3"/>
  <c r="E341" i="3"/>
  <c r="E340" i="3"/>
  <c r="E339" i="3"/>
  <c r="E338" i="3"/>
  <c r="E337" i="3"/>
  <c r="E336" i="3"/>
  <c r="E335" i="3"/>
  <c r="E334" i="3"/>
  <c r="E333" i="3"/>
  <c r="E332" i="3"/>
  <c r="E331" i="3"/>
  <c r="E330" i="3"/>
  <c r="E329" i="3"/>
  <c r="E328" i="3"/>
  <c r="E327" i="3"/>
  <c r="E326" i="3"/>
  <c r="E325" i="3"/>
  <c r="E324" i="3"/>
  <c r="E323" i="3"/>
  <c r="E322" i="3"/>
  <c r="E321" i="3"/>
  <c r="E320" i="3"/>
  <c r="E319" i="3"/>
  <c r="E318" i="3"/>
  <c r="E317" i="3"/>
  <c r="E316" i="3"/>
  <c r="E315" i="3"/>
  <c r="E314" i="3"/>
  <c r="E313" i="3"/>
  <c r="E312" i="3"/>
  <c r="E311" i="3"/>
  <c r="E310" i="3"/>
  <c r="E309" i="3"/>
  <c r="E308" i="3"/>
  <c r="E307" i="3"/>
  <c r="E306" i="3"/>
  <c r="E305" i="3"/>
  <c r="E304" i="3"/>
  <c r="E303" i="3"/>
  <c r="E302" i="3"/>
  <c r="E301" i="3"/>
  <c r="E300" i="3"/>
  <c r="E299" i="3"/>
  <c r="E298" i="3"/>
  <c r="E297" i="3"/>
  <c r="E296" i="3"/>
  <c r="E295" i="3"/>
  <c r="E294" i="3"/>
  <c r="E293" i="3"/>
  <c r="E292" i="3"/>
  <c r="E291" i="3"/>
  <c r="E290" i="3"/>
  <c r="E289" i="3"/>
  <c r="E288" i="3"/>
  <c r="E287" i="3"/>
  <c r="E286" i="3"/>
  <c r="E285" i="3"/>
  <c r="E284" i="3"/>
  <c r="E283" i="3"/>
  <c r="E282" i="3"/>
  <c r="E281" i="3"/>
  <c r="E280" i="3"/>
  <c r="E279" i="3"/>
  <c r="E278" i="3"/>
  <c r="E277" i="3"/>
  <c r="E276" i="3"/>
  <c r="E275" i="3"/>
  <c r="E274" i="3"/>
  <c r="E273" i="3"/>
  <c r="E272" i="3"/>
  <c r="E271" i="3"/>
  <c r="E270" i="3"/>
  <c r="E269" i="3"/>
  <c r="E268" i="3"/>
  <c r="E267" i="3"/>
  <c r="E266" i="3"/>
  <c r="E265" i="3"/>
  <c r="E264" i="3"/>
  <c r="E263" i="3"/>
  <c r="E262" i="3"/>
  <c r="E261" i="3"/>
  <c r="E260" i="3"/>
  <c r="E259" i="3"/>
  <c r="E258" i="3"/>
  <c r="E257" i="3"/>
  <c r="E256" i="3"/>
  <c r="E255" i="3"/>
  <c r="E254" i="3"/>
  <c r="E253" i="3"/>
  <c r="E252" i="3"/>
  <c r="E251" i="3"/>
  <c r="E250" i="3"/>
  <c r="E249" i="3"/>
  <c r="E248" i="3"/>
  <c r="E247" i="3"/>
  <c r="E246" i="3"/>
  <c r="E245" i="3"/>
  <c r="E244" i="3"/>
  <c r="E243" i="3"/>
  <c r="E242" i="3"/>
  <c r="E241" i="3"/>
  <c r="E240" i="3"/>
  <c r="E239" i="3"/>
  <c r="E238" i="3"/>
  <c r="E237" i="3"/>
  <c r="E236" i="3"/>
  <c r="E235" i="3"/>
  <c r="E234" i="3"/>
  <c r="E233" i="3"/>
  <c r="E232" i="3"/>
  <c r="E231" i="3"/>
  <c r="E230" i="3"/>
  <c r="E229" i="3"/>
  <c r="E228" i="3"/>
  <c r="E227" i="3"/>
  <c r="E226" i="3"/>
  <c r="E225" i="3"/>
  <c r="E224" i="3"/>
  <c r="E223" i="3"/>
  <c r="E222" i="3"/>
  <c r="E221" i="3"/>
  <c r="E220" i="3"/>
  <c r="E219" i="3"/>
  <c r="E218" i="3"/>
  <c r="E217" i="3"/>
  <c r="E216" i="3"/>
  <c r="E215" i="3"/>
  <c r="E214" i="3"/>
  <c r="E213" i="3"/>
  <c r="E212" i="3"/>
  <c r="E211" i="3"/>
  <c r="E210" i="3"/>
  <c r="E209" i="3"/>
  <c r="E208" i="3"/>
  <c r="E207" i="3"/>
  <c r="E206" i="3"/>
  <c r="E205" i="3"/>
  <c r="E204" i="3"/>
  <c r="E203" i="3"/>
  <c r="E202" i="3"/>
  <c r="E201" i="3"/>
  <c r="E200" i="3"/>
  <c r="E199" i="3"/>
  <c r="E198" i="3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3" i="3"/>
  <c r="E182" i="3"/>
  <c r="E181" i="3"/>
  <c r="E180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8" i="3"/>
  <c r="E89" i="3"/>
  <c r="C59" i="3"/>
  <c r="C57" i="3"/>
  <c r="E70" i="3" l="1"/>
  <c r="F70" i="3" s="1"/>
  <c r="F63" i="3"/>
  <c r="E69" i="3"/>
  <c r="F69" i="3" s="1"/>
  <c r="G69" i="3" s="1"/>
  <c r="E66" i="3"/>
  <c r="F66" i="3" s="1"/>
  <c r="G66" i="3" s="1"/>
  <c r="E67" i="3"/>
  <c r="F67" i="3" s="1"/>
  <c r="G67" i="3" s="1"/>
  <c r="E71" i="3"/>
  <c r="F71" i="3" s="1"/>
  <c r="G71" i="3" s="1"/>
  <c r="E64" i="3"/>
  <c r="F64" i="3" s="1"/>
  <c r="G64" i="3" s="1"/>
  <c r="E68" i="3"/>
  <c r="N80" i="3" s="1"/>
  <c r="E65" i="3"/>
  <c r="F65" i="3" s="1"/>
  <c r="G65" i="3" s="1"/>
  <c r="G70" i="3"/>
  <c r="K82" i="3" l="1"/>
  <c r="M77" i="3"/>
  <c r="M81" i="3"/>
  <c r="M83" i="3"/>
  <c r="K78" i="3"/>
  <c r="M79" i="3"/>
  <c r="N76" i="3"/>
  <c r="F68" i="3"/>
  <c r="G68" i="3" s="1"/>
  <c r="G88" i="3" s="1"/>
  <c r="M75" i="3"/>
  <c r="G63" i="3"/>
  <c r="K75" i="3"/>
  <c r="D81" i="3"/>
  <c r="J81" i="3"/>
  <c r="D77" i="3"/>
  <c r="J77" i="3"/>
  <c r="F75" i="3"/>
  <c r="D76" i="3"/>
  <c r="F77" i="3"/>
  <c r="K77" i="3"/>
  <c r="D80" i="3"/>
  <c r="F81" i="3"/>
  <c r="K81" i="3"/>
  <c r="N83" i="3"/>
  <c r="G75" i="3"/>
  <c r="H76" i="3"/>
  <c r="G77" i="3"/>
  <c r="L77" i="3"/>
  <c r="H80" i="3"/>
  <c r="G81" i="3"/>
  <c r="L81" i="3"/>
  <c r="N79" i="3"/>
  <c r="J79" i="3"/>
  <c r="J83" i="3"/>
  <c r="J75" i="3"/>
  <c r="L76" i="3"/>
  <c r="H77" i="3"/>
  <c r="F79" i="3"/>
  <c r="L80" i="3"/>
  <c r="H81" i="3"/>
  <c r="F83" i="3"/>
  <c r="N75" i="3"/>
  <c r="L78" i="3"/>
  <c r="H82" i="3"/>
  <c r="E76" i="3"/>
  <c r="E78" i="3"/>
  <c r="I78" i="3"/>
  <c r="M78" i="3"/>
  <c r="G79" i="3"/>
  <c r="K79" i="3"/>
  <c r="E80" i="3"/>
  <c r="I80" i="3"/>
  <c r="M80" i="3"/>
  <c r="E82" i="3"/>
  <c r="I82" i="3"/>
  <c r="M82" i="3"/>
  <c r="G83" i="3"/>
  <c r="K83" i="3"/>
  <c r="N82" i="3"/>
  <c r="N78" i="3"/>
  <c r="D78" i="3"/>
  <c r="L82" i="3"/>
  <c r="H75" i="3"/>
  <c r="J76" i="3"/>
  <c r="J78" i="3"/>
  <c r="L79" i="3"/>
  <c r="F80" i="3"/>
  <c r="J80" i="3"/>
  <c r="F82" i="3"/>
  <c r="J82" i="3"/>
  <c r="D83" i="3"/>
  <c r="H83" i="3"/>
  <c r="L83" i="3"/>
  <c r="N81" i="3"/>
  <c r="N77" i="3"/>
  <c r="H78" i="3"/>
  <c r="D82" i="3"/>
  <c r="I76" i="3"/>
  <c r="M76" i="3"/>
  <c r="D75" i="3"/>
  <c r="L75" i="3"/>
  <c r="F76" i="3"/>
  <c r="F78" i="3"/>
  <c r="D79" i="3"/>
  <c r="H79" i="3"/>
  <c r="E75" i="3"/>
  <c r="I75" i="3"/>
  <c r="G76" i="3"/>
  <c r="K76" i="3"/>
  <c r="E77" i="3"/>
  <c r="I77" i="3"/>
  <c r="G78" i="3"/>
  <c r="E79" i="3"/>
  <c r="I79" i="3"/>
  <c r="G80" i="3"/>
  <c r="K80" i="3"/>
  <c r="E81" i="3"/>
  <c r="I81" i="3"/>
  <c r="G82" i="3"/>
  <c r="E83" i="3"/>
  <c r="I83" i="3"/>
  <c r="C12" i="2"/>
  <c r="G101" i="3" l="1"/>
  <c r="G99" i="3"/>
  <c r="D60" i="3"/>
  <c r="G96" i="3"/>
  <c r="G100" i="3"/>
  <c r="G97" i="3"/>
  <c r="G93" i="3"/>
  <c r="G103" i="3"/>
  <c r="G119" i="3" s="1"/>
  <c r="G135" i="3" s="1"/>
  <c r="F151" i="3" s="1"/>
  <c r="G95" i="3"/>
  <c r="G111" i="3" s="1"/>
  <c r="G127" i="3" s="1"/>
  <c r="G92" i="3"/>
  <c r="G104" i="3"/>
  <c r="G94" i="3"/>
  <c r="G116" i="3"/>
  <c r="G151" i="3"/>
  <c r="G167" i="3" s="1"/>
  <c r="G183" i="3" s="1"/>
  <c r="G199" i="3" s="1"/>
  <c r="G132" i="3"/>
  <c r="G148" i="3" s="1"/>
  <c r="G164" i="3" s="1"/>
  <c r="G180" i="3" s="1"/>
  <c r="F196" i="3" s="1"/>
  <c r="G120" i="3"/>
  <c r="G136" i="3" s="1"/>
  <c r="G152" i="3" s="1"/>
  <c r="G168" i="3" s="1"/>
  <c r="G184" i="3" s="1"/>
  <c r="G200" i="3" s="1"/>
  <c r="G102" i="3"/>
  <c r="G112" i="3"/>
  <c r="G128" i="3" s="1"/>
  <c r="G90" i="3"/>
  <c r="G106" i="3" s="1"/>
  <c r="G122" i="3" s="1"/>
  <c r="G138" i="3" s="1"/>
  <c r="G154" i="3" s="1"/>
  <c r="G170" i="3" s="1"/>
  <c r="G91" i="3"/>
  <c r="G107" i="3" s="1"/>
  <c r="G181" i="3"/>
  <c r="G117" i="3"/>
  <c r="G133" i="3" s="1"/>
  <c r="G149" i="3" s="1"/>
  <c r="G110" i="3"/>
  <c r="G113" i="3"/>
  <c r="G129" i="3" s="1"/>
  <c r="G98" i="3"/>
  <c r="G114" i="3" s="1"/>
  <c r="G165" i="3"/>
  <c r="F95" i="3"/>
  <c r="F120" i="3"/>
  <c r="F98" i="3"/>
  <c r="F165" i="3"/>
  <c r="F96" i="3"/>
  <c r="F138" i="3"/>
  <c r="F170" i="3"/>
  <c r="F100" i="3"/>
  <c r="F132" i="3"/>
  <c r="F164" i="3"/>
  <c r="F110" i="3"/>
  <c r="F107" i="3"/>
  <c r="F167" i="3"/>
  <c r="F133" i="3"/>
  <c r="F91" i="3"/>
  <c r="F119" i="3"/>
  <c r="F97" i="3"/>
  <c r="F117" i="3"/>
  <c r="F183" i="3"/>
  <c r="F99" i="3"/>
  <c r="F127" i="3"/>
  <c r="F113" i="3"/>
  <c r="F104" i="3"/>
  <c r="F136" i="3"/>
  <c r="F114" i="3"/>
  <c r="G109" i="3"/>
  <c r="F108" i="3"/>
  <c r="G115" i="3"/>
  <c r="G131" i="3" s="1"/>
  <c r="G147" i="3" s="1"/>
  <c r="F163" i="3" s="1"/>
  <c r="G143" i="3"/>
  <c r="G159" i="3" s="1"/>
  <c r="G175" i="3" s="1"/>
  <c r="F191" i="3" s="1"/>
  <c r="G89" i="3"/>
  <c r="G145" i="3"/>
  <c r="F161" i="3" s="1"/>
  <c r="F109" i="3"/>
  <c r="F135" i="3"/>
  <c r="F131" i="3"/>
  <c r="F88" i="3"/>
  <c r="F92" i="3"/>
  <c r="F102" i="3"/>
  <c r="F180" i="3"/>
  <c r="F128" i="3"/>
  <c r="F106" i="3"/>
  <c r="F149" i="3"/>
  <c r="F147" i="3"/>
  <c r="F111" i="3"/>
  <c r="F112" i="3"/>
  <c r="F90" i="3"/>
  <c r="F122" i="3"/>
  <c r="F154" i="3"/>
  <c r="F181" i="3"/>
  <c r="F101" i="3"/>
  <c r="F116" i="3"/>
  <c r="F148" i="3"/>
  <c r="F94" i="3"/>
  <c r="F93" i="3"/>
  <c r="F103" i="3"/>
  <c r="F129" i="3"/>
  <c r="G108" i="3"/>
  <c r="F115" i="3"/>
  <c r="F143" i="3"/>
  <c r="F89" i="3"/>
  <c r="F199" i="3"/>
  <c r="F145" i="3"/>
  <c r="F53" i="3"/>
  <c r="M53" i="3" s="1"/>
  <c r="M43" i="3" s="1"/>
  <c r="A49" i="3"/>
  <c r="A50" i="3"/>
  <c r="A51" i="3"/>
  <c r="A52" i="3"/>
  <c r="A53" i="3"/>
  <c r="A48" i="3"/>
  <c r="F52" i="3"/>
  <c r="M52" i="3" s="1"/>
  <c r="M42" i="3" s="1"/>
  <c r="G52" i="3"/>
  <c r="H52" i="3"/>
  <c r="I52" i="3"/>
  <c r="J52" i="3"/>
  <c r="G53" i="3"/>
  <c r="H53" i="3"/>
  <c r="I53" i="3"/>
  <c r="J53" i="3"/>
  <c r="B37" i="3"/>
  <c r="F200" i="3" l="1"/>
  <c r="F168" i="3"/>
  <c r="F152" i="3"/>
  <c r="F184" i="3"/>
  <c r="G126" i="3"/>
  <c r="F126" i="3"/>
  <c r="F186" i="3"/>
  <c r="G186" i="3"/>
  <c r="G124" i="3"/>
  <c r="F124" i="3"/>
  <c r="F175" i="3"/>
  <c r="G130" i="3"/>
  <c r="F130" i="3"/>
  <c r="G144" i="3"/>
  <c r="F144" i="3"/>
  <c r="G216" i="3"/>
  <c r="F216" i="3"/>
  <c r="F215" i="3"/>
  <c r="G215" i="3"/>
  <c r="G197" i="3"/>
  <c r="F197" i="3"/>
  <c r="F118" i="3"/>
  <c r="G118" i="3"/>
  <c r="G196" i="3"/>
  <c r="G191" i="3"/>
  <c r="F125" i="3"/>
  <c r="G125" i="3"/>
  <c r="G163" i="3"/>
  <c r="G161" i="3"/>
  <c r="F159" i="3"/>
  <c r="G123" i="3"/>
  <c r="F123" i="3"/>
  <c r="G105" i="3"/>
  <c r="F105" i="3"/>
  <c r="E24" i="4"/>
  <c r="F24" i="4"/>
  <c r="G24" i="4"/>
  <c r="H24" i="4"/>
  <c r="I24" i="4"/>
  <c r="J24" i="4"/>
  <c r="K24" i="4"/>
  <c r="L24" i="4"/>
  <c r="E25" i="4"/>
  <c r="F25" i="4"/>
  <c r="G25" i="4"/>
  <c r="H25" i="4"/>
  <c r="I25" i="4"/>
  <c r="J25" i="4"/>
  <c r="K25" i="4"/>
  <c r="L25" i="4"/>
  <c r="E26" i="4"/>
  <c r="F26" i="4"/>
  <c r="G26" i="4"/>
  <c r="H26" i="4"/>
  <c r="I26" i="4"/>
  <c r="J26" i="4"/>
  <c r="K26" i="4"/>
  <c r="L26" i="4"/>
  <c r="E27" i="4"/>
  <c r="F27" i="4"/>
  <c r="G27" i="4"/>
  <c r="H27" i="4"/>
  <c r="I27" i="4"/>
  <c r="J27" i="4"/>
  <c r="K27" i="4"/>
  <c r="L27" i="4"/>
  <c r="E28" i="4"/>
  <c r="F28" i="4"/>
  <c r="G28" i="4"/>
  <c r="H28" i="4"/>
  <c r="I28" i="4"/>
  <c r="J28" i="4"/>
  <c r="K28" i="4"/>
  <c r="L28" i="4"/>
  <c r="E29" i="4"/>
  <c r="F29" i="4"/>
  <c r="G29" i="4"/>
  <c r="H29" i="4"/>
  <c r="I29" i="4"/>
  <c r="J29" i="4"/>
  <c r="K29" i="4"/>
  <c r="L29" i="4"/>
  <c r="E30" i="4"/>
  <c r="F30" i="4"/>
  <c r="G30" i="4"/>
  <c r="H30" i="4"/>
  <c r="I30" i="4"/>
  <c r="J30" i="4"/>
  <c r="K30" i="4"/>
  <c r="L30" i="4"/>
  <c r="E31" i="4"/>
  <c r="F31" i="4"/>
  <c r="G31" i="4"/>
  <c r="H31" i="4"/>
  <c r="I31" i="4"/>
  <c r="J31" i="4"/>
  <c r="K31" i="4"/>
  <c r="L31" i="4"/>
  <c r="L33" i="4"/>
  <c r="D25" i="4"/>
  <c r="D26" i="4"/>
  <c r="D27" i="4"/>
  <c r="D28" i="4"/>
  <c r="D29" i="4"/>
  <c r="D30" i="4"/>
  <c r="D31" i="4"/>
  <c r="G139" i="3" l="1"/>
  <c r="F139" i="3"/>
  <c r="G179" i="3"/>
  <c r="F179" i="3"/>
  <c r="G212" i="3"/>
  <c r="F212" i="3"/>
  <c r="G213" i="3"/>
  <c r="F213" i="3"/>
  <c r="F232" i="3"/>
  <c r="G232" i="3"/>
  <c r="G146" i="3"/>
  <c r="F146" i="3"/>
  <c r="G202" i="3"/>
  <c r="F202" i="3"/>
  <c r="G141" i="3"/>
  <c r="F141" i="3"/>
  <c r="G160" i="3"/>
  <c r="F160" i="3"/>
  <c r="G134" i="3"/>
  <c r="F134" i="3"/>
  <c r="F231" i="3"/>
  <c r="G231" i="3"/>
  <c r="F121" i="3"/>
  <c r="G121" i="3"/>
  <c r="G177" i="3"/>
  <c r="F177" i="3"/>
  <c r="G207" i="3"/>
  <c r="F207" i="3"/>
  <c r="G140" i="3"/>
  <c r="F140" i="3"/>
  <c r="G142" i="3"/>
  <c r="F142" i="3"/>
  <c r="L36" i="4"/>
  <c r="I36" i="4"/>
  <c r="H36" i="4"/>
  <c r="J36" i="4"/>
  <c r="K36" i="4"/>
  <c r="F39" i="4"/>
  <c r="E39" i="4"/>
  <c r="D39" i="4"/>
  <c r="F41" i="4"/>
  <c r="E41" i="4"/>
  <c r="D41" i="4"/>
  <c r="F44" i="4"/>
  <c r="E44" i="4"/>
  <c r="D44" i="4"/>
  <c r="F40" i="4"/>
  <c r="E40" i="4"/>
  <c r="D40" i="4"/>
  <c r="F43" i="4"/>
  <c r="E43" i="4"/>
  <c r="D43" i="4"/>
  <c r="F42" i="4"/>
  <c r="E42" i="4"/>
  <c r="D42" i="4"/>
  <c r="F38" i="4"/>
  <c r="E38" i="4"/>
  <c r="D38" i="4"/>
  <c r="D24" i="4"/>
  <c r="E13" i="2"/>
  <c r="G137" i="3" l="1"/>
  <c r="F137" i="3"/>
  <c r="G158" i="3"/>
  <c r="F158" i="3"/>
  <c r="G223" i="3"/>
  <c r="F223" i="3"/>
  <c r="F150" i="3"/>
  <c r="G150" i="3"/>
  <c r="F157" i="3"/>
  <c r="G157" i="3"/>
  <c r="G162" i="3"/>
  <c r="F162" i="3"/>
  <c r="G229" i="3"/>
  <c r="F229" i="3"/>
  <c r="G195" i="3"/>
  <c r="F195" i="3"/>
  <c r="F247" i="3"/>
  <c r="G247" i="3"/>
  <c r="G248" i="3"/>
  <c r="F248" i="3"/>
  <c r="G156" i="3"/>
  <c r="F156" i="3"/>
  <c r="G193" i="3"/>
  <c r="F193" i="3"/>
  <c r="G176" i="3"/>
  <c r="F176" i="3"/>
  <c r="G218" i="3"/>
  <c r="F218" i="3"/>
  <c r="G228" i="3"/>
  <c r="F228" i="3"/>
  <c r="G155" i="3"/>
  <c r="F155" i="3"/>
  <c r="L42" i="4"/>
  <c r="H42" i="4"/>
  <c r="K42" i="4"/>
  <c r="J42" i="4"/>
  <c r="I42" i="4"/>
  <c r="I41" i="4"/>
  <c r="K41" i="4"/>
  <c r="J41" i="4"/>
  <c r="L41" i="4"/>
  <c r="H41" i="4"/>
  <c r="J40" i="4"/>
  <c r="H40" i="4"/>
  <c r="I40" i="4"/>
  <c r="L40" i="4"/>
  <c r="K40" i="4"/>
  <c r="K43" i="4"/>
  <c r="I43" i="4"/>
  <c r="L43" i="4"/>
  <c r="H43" i="4"/>
  <c r="J43" i="4"/>
  <c r="K39" i="4"/>
  <c r="L39" i="4"/>
  <c r="J39" i="4"/>
  <c r="I39" i="4"/>
  <c r="H39" i="4"/>
  <c r="L38" i="4"/>
  <c r="H38" i="4"/>
  <c r="J38" i="4"/>
  <c r="I38" i="4"/>
  <c r="K38" i="4"/>
  <c r="J44" i="4"/>
  <c r="H44" i="4"/>
  <c r="I44" i="4"/>
  <c r="L44" i="4"/>
  <c r="K44" i="4"/>
  <c r="F37" i="4"/>
  <c r="E37" i="4"/>
  <c r="D37" i="4"/>
  <c r="F166" i="3" l="1"/>
  <c r="G166" i="3"/>
  <c r="G171" i="3"/>
  <c r="F171" i="3"/>
  <c r="G234" i="3"/>
  <c r="F234" i="3"/>
  <c r="G209" i="3"/>
  <c r="F209" i="3"/>
  <c r="G264" i="3"/>
  <c r="F264" i="3"/>
  <c r="F211" i="3"/>
  <c r="G211" i="3"/>
  <c r="G178" i="3"/>
  <c r="F178" i="3"/>
  <c r="F174" i="3"/>
  <c r="G174" i="3"/>
  <c r="G263" i="3"/>
  <c r="F263" i="3"/>
  <c r="G173" i="3"/>
  <c r="F173" i="3"/>
  <c r="G244" i="3"/>
  <c r="F244" i="3"/>
  <c r="F192" i="3"/>
  <c r="G192" i="3"/>
  <c r="F172" i="3"/>
  <c r="G172" i="3"/>
  <c r="G245" i="3"/>
  <c r="F245" i="3"/>
  <c r="G239" i="3"/>
  <c r="F239" i="3"/>
  <c r="G153" i="3"/>
  <c r="F153" i="3"/>
  <c r="H37" i="4"/>
  <c r="L37" i="4"/>
  <c r="I37" i="4"/>
  <c r="K37" i="4"/>
  <c r="J37" i="4"/>
  <c r="E13" i="3"/>
  <c r="F13" i="3" s="1"/>
  <c r="E14" i="3"/>
  <c r="F14" i="3" s="1"/>
  <c r="E15" i="3"/>
  <c r="F15" i="3" s="1"/>
  <c r="E16" i="3"/>
  <c r="F16" i="3" s="1"/>
  <c r="E17" i="3"/>
  <c r="F17" i="3" s="1"/>
  <c r="E18" i="3"/>
  <c r="F18" i="3" s="1"/>
  <c r="E19" i="3"/>
  <c r="F19" i="3" s="1"/>
  <c r="E12" i="3"/>
  <c r="F12" i="3" s="1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44" i="2"/>
  <c r="I39" i="2"/>
  <c r="F13" i="2" s="1"/>
  <c r="G190" i="3" l="1"/>
  <c r="F190" i="3"/>
  <c r="G169" i="3"/>
  <c r="F169" i="3"/>
  <c r="G261" i="3"/>
  <c r="F261" i="3"/>
  <c r="G189" i="3"/>
  <c r="F189" i="3"/>
  <c r="G225" i="3"/>
  <c r="F225" i="3"/>
  <c r="G187" i="3"/>
  <c r="F187" i="3"/>
  <c r="G208" i="3"/>
  <c r="F208" i="3"/>
  <c r="G227" i="3"/>
  <c r="F227" i="3"/>
  <c r="G188" i="3"/>
  <c r="F188" i="3"/>
  <c r="F182" i="3"/>
  <c r="G182" i="3"/>
  <c r="F255" i="3"/>
  <c r="G255" i="3"/>
  <c r="G260" i="3"/>
  <c r="F260" i="3"/>
  <c r="G279" i="3"/>
  <c r="F279" i="3"/>
  <c r="G194" i="3"/>
  <c r="F194" i="3"/>
  <c r="G280" i="3"/>
  <c r="F280" i="3"/>
  <c r="G250" i="3"/>
  <c r="F250" i="3"/>
  <c r="F14" i="2"/>
  <c r="F20" i="2"/>
  <c r="F18" i="2"/>
  <c r="F17" i="2"/>
  <c r="F15" i="2"/>
  <c r="F21" i="2"/>
  <c r="F19" i="2"/>
  <c r="F16" i="2"/>
  <c r="G19" i="3"/>
  <c r="G15" i="3"/>
  <c r="G12" i="3"/>
  <c r="G16" i="3"/>
  <c r="G17" i="3"/>
  <c r="K24" i="3"/>
  <c r="K31" i="3" s="1"/>
  <c r="L37" i="3" s="1"/>
  <c r="G18" i="3"/>
  <c r="G14" i="3"/>
  <c r="G13" i="3"/>
  <c r="N8" i="2" l="1"/>
  <c r="G210" i="3"/>
  <c r="F210" i="3"/>
  <c r="G198" i="3"/>
  <c r="F198" i="3"/>
  <c r="G185" i="3"/>
  <c r="F185" i="3"/>
  <c r="F271" i="3"/>
  <c r="G271" i="3"/>
  <c r="G266" i="3"/>
  <c r="F266" i="3"/>
  <c r="G276" i="3"/>
  <c r="F276" i="3"/>
  <c r="G243" i="3"/>
  <c r="F243" i="3"/>
  <c r="G203" i="3"/>
  <c r="F203" i="3"/>
  <c r="F205" i="3"/>
  <c r="G205" i="3"/>
  <c r="G296" i="3"/>
  <c r="F296" i="3"/>
  <c r="G295" i="3"/>
  <c r="F295" i="3"/>
  <c r="F204" i="3"/>
  <c r="G204" i="3"/>
  <c r="G224" i="3"/>
  <c r="F224" i="3"/>
  <c r="G241" i="3"/>
  <c r="F241" i="3"/>
  <c r="G277" i="3"/>
  <c r="F277" i="3"/>
  <c r="G206" i="3"/>
  <c r="F206" i="3"/>
  <c r="D44" i="2"/>
  <c r="E24" i="3" a="1"/>
  <c r="J25" i="3" s="1"/>
  <c r="D515" i="2"/>
  <c r="D146" i="2"/>
  <c r="D507" i="2"/>
  <c r="D46" i="2"/>
  <c r="D62" i="2"/>
  <c r="D94" i="2"/>
  <c r="D126" i="2"/>
  <c r="D158" i="2"/>
  <c r="D190" i="2"/>
  <c r="D222" i="2"/>
  <c r="D254" i="2"/>
  <c r="D286" i="2"/>
  <c r="D318" i="2"/>
  <c r="D350" i="2"/>
  <c r="D382" i="2"/>
  <c r="D414" i="2"/>
  <c r="D446" i="2"/>
  <c r="D478" i="2"/>
  <c r="D510" i="2"/>
  <c r="D542" i="2"/>
  <c r="D100" i="2"/>
  <c r="D164" i="2"/>
  <c r="D228" i="2"/>
  <c r="D296" i="2"/>
  <c r="D360" i="2"/>
  <c r="D424" i="2"/>
  <c r="D488" i="2"/>
  <c r="D51" i="2"/>
  <c r="D111" i="2"/>
  <c r="D175" i="2"/>
  <c r="D239" i="2"/>
  <c r="D303" i="2"/>
  <c r="D367" i="2"/>
  <c r="D431" i="2"/>
  <c r="D495" i="2"/>
  <c r="D49" i="2"/>
  <c r="D81" i="2"/>
  <c r="D113" i="2"/>
  <c r="D145" i="2"/>
  <c r="D177" i="2"/>
  <c r="D209" i="2"/>
  <c r="D241" i="2"/>
  <c r="D273" i="2"/>
  <c r="D305" i="2"/>
  <c r="D337" i="2"/>
  <c r="D369" i="2"/>
  <c r="D401" i="2"/>
  <c r="D433" i="2"/>
  <c r="D465" i="2"/>
  <c r="D497" i="2"/>
  <c r="D529" i="2"/>
  <c r="D80" i="2"/>
  <c r="D144" i="2"/>
  <c r="D208" i="2"/>
  <c r="D272" i="2"/>
  <c r="D332" i="2"/>
  <c r="D396" i="2"/>
  <c r="D460" i="2"/>
  <c r="D524" i="2"/>
  <c r="D91" i="2"/>
  <c r="D155" i="2"/>
  <c r="D219" i="2"/>
  <c r="D283" i="2"/>
  <c r="D347" i="2"/>
  <c r="D411" i="2"/>
  <c r="D475" i="2"/>
  <c r="D539" i="2"/>
  <c r="D58" i="2"/>
  <c r="D90" i="2"/>
  <c r="D122" i="2"/>
  <c r="D154" i="2"/>
  <c r="D186" i="2"/>
  <c r="D218" i="2"/>
  <c r="D250" i="2"/>
  <c r="D282" i="2"/>
  <c r="D314" i="2"/>
  <c r="D346" i="2"/>
  <c r="D378" i="2"/>
  <c r="D410" i="2"/>
  <c r="D442" i="2"/>
  <c r="D474" i="2"/>
  <c r="D506" i="2"/>
  <c r="D538" i="2"/>
  <c r="D92" i="2"/>
  <c r="D156" i="2"/>
  <c r="D220" i="2"/>
  <c r="D284" i="2"/>
  <c r="D352" i="2"/>
  <c r="D416" i="2"/>
  <c r="D480" i="2"/>
  <c r="D544" i="2"/>
  <c r="D103" i="2"/>
  <c r="D167" i="2"/>
  <c r="D231" i="2"/>
  <c r="D295" i="2"/>
  <c r="D359" i="2"/>
  <c r="D423" i="2"/>
  <c r="D487" i="2"/>
  <c r="D61" i="2"/>
  <c r="D93" i="2"/>
  <c r="D125" i="2"/>
  <c r="D157" i="2"/>
  <c r="D189" i="2"/>
  <c r="D221" i="2"/>
  <c r="D253" i="2"/>
  <c r="D285" i="2"/>
  <c r="D317" i="2"/>
  <c r="D349" i="2"/>
  <c r="D381" i="2"/>
  <c r="D413" i="2"/>
  <c r="D445" i="2"/>
  <c r="D477" i="2"/>
  <c r="D509" i="2"/>
  <c r="D541" i="2"/>
  <c r="D104" i="2"/>
  <c r="D168" i="2"/>
  <c r="D232" i="2"/>
  <c r="D292" i="2"/>
  <c r="D356" i="2"/>
  <c r="D420" i="2"/>
  <c r="D484" i="2"/>
  <c r="D47" i="2"/>
  <c r="D115" i="2"/>
  <c r="D179" i="2"/>
  <c r="D243" i="2"/>
  <c r="D307" i="2"/>
  <c r="D371" i="2"/>
  <c r="D403" i="2"/>
  <c r="D435" i="2"/>
  <c r="D499" i="2"/>
  <c r="D531" i="2"/>
  <c r="D54" i="2"/>
  <c r="D70" i="2"/>
  <c r="D86" i="2"/>
  <c r="D102" i="2"/>
  <c r="D118" i="2"/>
  <c r="D134" i="2"/>
  <c r="D150" i="2"/>
  <c r="D166" i="2"/>
  <c r="D182" i="2"/>
  <c r="D198" i="2"/>
  <c r="D214" i="2"/>
  <c r="D230" i="2"/>
  <c r="D246" i="2"/>
  <c r="D262" i="2"/>
  <c r="D278" i="2"/>
  <c r="D294" i="2"/>
  <c r="D310" i="2"/>
  <c r="D326" i="2"/>
  <c r="D342" i="2"/>
  <c r="D358" i="2"/>
  <c r="D374" i="2"/>
  <c r="D390" i="2"/>
  <c r="D406" i="2"/>
  <c r="D422" i="2"/>
  <c r="D438" i="2"/>
  <c r="D454" i="2"/>
  <c r="D470" i="2"/>
  <c r="D486" i="2"/>
  <c r="D502" i="2"/>
  <c r="D518" i="2"/>
  <c r="D534" i="2"/>
  <c r="D56" i="2"/>
  <c r="D84" i="2"/>
  <c r="D116" i="2"/>
  <c r="D148" i="2"/>
  <c r="D180" i="2"/>
  <c r="D212" i="2"/>
  <c r="D244" i="2"/>
  <c r="D276" i="2"/>
  <c r="D312" i="2"/>
  <c r="D344" i="2"/>
  <c r="D376" i="2"/>
  <c r="D408" i="2"/>
  <c r="D440" i="2"/>
  <c r="D472" i="2"/>
  <c r="D504" i="2"/>
  <c r="D536" i="2"/>
  <c r="D63" i="2"/>
  <c r="D95" i="2"/>
  <c r="D127" i="2"/>
  <c r="D159" i="2"/>
  <c r="D191" i="2"/>
  <c r="D223" i="2"/>
  <c r="D255" i="2"/>
  <c r="D287" i="2"/>
  <c r="D319" i="2"/>
  <c r="D351" i="2"/>
  <c r="D383" i="2"/>
  <c r="D415" i="2"/>
  <c r="D447" i="2"/>
  <c r="D479" i="2"/>
  <c r="D511" i="2"/>
  <c r="D543" i="2"/>
  <c r="D57" i="2"/>
  <c r="D73" i="2"/>
  <c r="D89" i="2"/>
  <c r="D105" i="2"/>
  <c r="D121" i="2"/>
  <c r="D137" i="2"/>
  <c r="D153" i="2"/>
  <c r="D169" i="2"/>
  <c r="D185" i="2"/>
  <c r="D201" i="2"/>
  <c r="D217" i="2"/>
  <c r="D233" i="2"/>
  <c r="D249" i="2"/>
  <c r="D265" i="2"/>
  <c r="D281" i="2"/>
  <c r="D297" i="2"/>
  <c r="D313" i="2"/>
  <c r="D329" i="2"/>
  <c r="D345" i="2"/>
  <c r="D361" i="2"/>
  <c r="D377" i="2"/>
  <c r="D393" i="2"/>
  <c r="D409" i="2"/>
  <c r="D425" i="2"/>
  <c r="D441" i="2"/>
  <c r="D457" i="2"/>
  <c r="D473" i="2"/>
  <c r="D489" i="2"/>
  <c r="D505" i="2"/>
  <c r="D521" i="2"/>
  <c r="D537" i="2"/>
  <c r="D64" i="2"/>
  <c r="D96" i="2"/>
  <c r="D128" i="2"/>
  <c r="D160" i="2"/>
  <c r="D192" i="2"/>
  <c r="D224" i="2"/>
  <c r="D256" i="2"/>
  <c r="D288" i="2"/>
  <c r="D316" i="2"/>
  <c r="D348" i="2"/>
  <c r="D380" i="2"/>
  <c r="D412" i="2"/>
  <c r="D444" i="2"/>
  <c r="D476" i="2"/>
  <c r="D508" i="2"/>
  <c r="D540" i="2"/>
  <c r="D75" i="2"/>
  <c r="D107" i="2"/>
  <c r="D139" i="2"/>
  <c r="D171" i="2"/>
  <c r="D203" i="2"/>
  <c r="D235" i="2"/>
  <c r="D267" i="2"/>
  <c r="D299" i="2"/>
  <c r="D331" i="2"/>
  <c r="D363" i="2"/>
  <c r="D395" i="2"/>
  <c r="D427" i="2"/>
  <c r="D459" i="2"/>
  <c r="D491" i="2"/>
  <c r="D523" i="2"/>
  <c r="D78" i="2"/>
  <c r="D110" i="2"/>
  <c r="D142" i="2"/>
  <c r="D174" i="2"/>
  <c r="D206" i="2"/>
  <c r="D238" i="2"/>
  <c r="D270" i="2"/>
  <c r="D302" i="2"/>
  <c r="D334" i="2"/>
  <c r="D366" i="2"/>
  <c r="D398" i="2"/>
  <c r="D430" i="2"/>
  <c r="D462" i="2"/>
  <c r="D494" i="2"/>
  <c r="D526" i="2"/>
  <c r="D68" i="2"/>
  <c r="D132" i="2"/>
  <c r="D196" i="2"/>
  <c r="D260" i="2"/>
  <c r="D328" i="2"/>
  <c r="D392" i="2"/>
  <c r="D456" i="2"/>
  <c r="D520" i="2"/>
  <c r="D79" i="2"/>
  <c r="D143" i="2"/>
  <c r="D207" i="2"/>
  <c r="D271" i="2"/>
  <c r="D335" i="2"/>
  <c r="D399" i="2"/>
  <c r="D463" i="2"/>
  <c r="D527" i="2"/>
  <c r="D65" i="2"/>
  <c r="D97" i="2"/>
  <c r="D129" i="2"/>
  <c r="D161" i="2"/>
  <c r="D193" i="2"/>
  <c r="D225" i="2"/>
  <c r="D257" i="2"/>
  <c r="D289" i="2"/>
  <c r="D321" i="2"/>
  <c r="D353" i="2"/>
  <c r="D385" i="2"/>
  <c r="D417" i="2"/>
  <c r="D449" i="2"/>
  <c r="D481" i="2"/>
  <c r="D513" i="2"/>
  <c r="D112" i="2"/>
  <c r="D176" i="2"/>
  <c r="D240" i="2"/>
  <c r="D300" i="2"/>
  <c r="D364" i="2"/>
  <c r="D428" i="2"/>
  <c r="D492" i="2"/>
  <c r="D59" i="2"/>
  <c r="D123" i="2"/>
  <c r="D187" i="2"/>
  <c r="D251" i="2"/>
  <c r="D315" i="2"/>
  <c r="D379" i="2"/>
  <c r="D443" i="2"/>
  <c r="D74" i="2"/>
  <c r="D106" i="2"/>
  <c r="D138" i="2"/>
  <c r="D170" i="2"/>
  <c r="D202" i="2"/>
  <c r="D234" i="2"/>
  <c r="D266" i="2"/>
  <c r="D298" i="2"/>
  <c r="D330" i="2"/>
  <c r="D362" i="2"/>
  <c r="D394" i="2"/>
  <c r="D426" i="2"/>
  <c r="D458" i="2"/>
  <c r="D490" i="2"/>
  <c r="D522" i="2"/>
  <c r="D60" i="2"/>
  <c r="D124" i="2"/>
  <c r="D188" i="2"/>
  <c r="D252" i="2"/>
  <c r="D320" i="2"/>
  <c r="D384" i="2"/>
  <c r="D448" i="2"/>
  <c r="D512" i="2"/>
  <c r="D71" i="2"/>
  <c r="D135" i="2"/>
  <c r="D199" i="2"/>
  <c r="D263" i="2"/>
  <c r="D327" i="2"/>
  <c r="D391" i="2"/>
  <c r="D455" i="2"/>
  <c r="D519" i="2"/>
  <c r="D45" i="2"/>
  <c r="D77" i="2"/>
  <c r="D109" i="2"/>
  <c r="D141" i="2"/>
  <c r="D173" i="2"/>
  <c r="D205" i="2"/>
  <c r="D237" i="2"/>
  <c r="D269" i="2"/>
  <c r="D301" i="2"/>
  <c r="D333" i="2"/>
  <c r="D365" i="2"/>
  <c r="D397" i="2"/>
  <c r="D429" i="2"/>
  <c r="D461" i="2"/>
  <c r="D493" i="2"/>
  <c r="D525" i="2"/>
  <c r="D72" i="2"/>
  <c r="D136" i="2"/>
  <c r="D200" i="2"/>
  <c r="D264" i="2"/>
  <c r="D324" i="2"/>
  <c r="D388" i="2"/>
  <c r="D452" i="2"/>
  <c r="D516" i="2"/>
  <c r="D83" i="2"/>
  <c r="D147" i="2"/>
  <c r="D211" i="2"/>
  <c r="D275" i="2"/>
  <c r="D339" i="2"/>
  <c r="D467" i="2"/>
  <c r="D50" i="2"/>
  <c r="D66" i="2"/>
  <c r="D82" i="2"/>
  <c r="D98" i="2"/>
  <c r="D114" i="2"/>
  <c r="D130" i="2"/>
  <c r="D162" i="2"/>
  <c r="D178" i="2"/>
  <c r="D194" i="2"/>
  <c r="D210" i="2"/>
  <c r="D226" i="2"/>
  <c r="D242" i="2"/>
  <c r="D258" i="2"/>
  <c r="D274" i="2"/>
  <c r="D290" i="2"/>
  <c r="D306" i="2"/>
  <c r="D322" i="2"/>
  <c r="D338" i="2"/>
  <c r="D354" i="2"/>
  <c r="D370" i="2"/>
  <c r="D386" i="2"/>
  <c r="D402" i="2"/>
  <c r="D418" i="2"/>
  <c r="D434" i="2"/>
  <c r="D450" i="2"/>
  <c r="D466" i="2"/>
  <c r="D482" i="2"/>
  <c r="D498" i="2"/>
  <c r="D514" i="2"/>
  <c r="D530" i="2"/>
  <c r="D48" i="2"/>
  <c r="D76" i="2"/>
  <c r="D108" i="2"/>
  <c r="D140" i="2"/>
  <c r="D172" i="2"/>
  <c r="D204" i="2"/>
  <c r="D236" i="2"/>
  <c r="D268" i="2"/>
  <c r="D304" i="2"/>
  <c r="D336" i="2"/>
  <c r="D368" i="2"/>
  <c r="D400" i="2"/>
  <c r="D432" i="2"/>
  <c r="D464" i="2"/>
  <c r="D496" i="2"/>
  <c r="D528" i="2"/>
  <c r="D55" i="2"/>
  <c r="D87" i="2"/>
  <c r="D119" i="2"/>
  <c r="D151" i="2"/>
  <c r="D183" i="2"/>
  <c r="D215" i="2"/>
  <c r="D247" i="2"/>
  <c r="D279" i="2"/>
  <c r="D311" i="2"/>
  <c r="D343" i="2"/>
  <c r="D375" i="2"/>
  <c r="D407" i="2"/>
  <c r="D439" i="2"/>
  <c r="D471" i="2"/>
  <c r="D503" i="2"/>
  <c r="D535" i="2"/>
  <c r="D53" i="2"/>
  <c r="D69" i="2"/>
  <c r="D85" i="2"/>
  <c r="D101" i="2"/>
  <c r="D117" i="2"/>
  <c r="D133" i="2"/>
  <c r="D149" i="2"/>
  <c r="D165" i="2"/>
  <c r="D181" i="2"/>
  <c r="D197" i="2"/>
  <c r="D213" i="2"/>
  <c r="D229" i="2"/>
  <c r="D245" i="2"/>
  <c r="D261" i="2"/>
  <c r="D277" i="2"/>
  <c r="D293" i="2"/>
  <c r="D309" i="2"/>
  <c r="D325" i="2"/>
  <c r="D341" i="2"/>
  <c r="D357" i="2"/>
  <c r="D373" i="2"/>
  <c r="D389" i="2"/>
  <c r="D405" i="2"/>
  <c r="D421" i="2"/>
  <c r="D437" i="2"/>
  <c r="D453" i="2"/>
  <c r="D469" i="2"/>
  <c r="D485" i="2"/>
  <c r="D501" i="2"/>
  <c r="D517" i="2"/>
  <c r="D533" i="2"/>
  <c r="D52" i="2"/>
  <c r="D88" i="2"/>
  <c r="D120" i="2"/>
  <c r="D152" i="2"/>
  <c r="D184" i="2"/>
  <c r="D216" i="2"/>
  <c r="D248" i="2"/>
  <c r="D280" i="2"/>
  <c r="D308" i="2"/>
  <c r="D340" i="2"/>
  <c r="D372" i="2"/>
  <c r="D404" i="2"/>
  <c r="D436" i="2"/>
  <c r="D468" i="2"/>
  <c r="D500" i="2"/>
  <c r="D532" i="2"/>
  <c r="D67" i="2"/>
  <c r="D99" i="2"/>
  <c r="D131" i="2"/>
  <c r="D163" i="2"/>
  <c r="D195" i="2"/>
  <c r="D227" i="2"/>
  <c r="D259" i="2"/>
  <c r="D291" i="2"/>
  <c r="D323" i="2"/>
  <c r="D355" i="2"/>
  <c r="D387" i="2"/>
  <c r="D419" i="2"/>
  <c r="D451" i="2"/>
  <c r="D483" i="2"/>
  <c r="E496" i="2"/>
  <c r="E44" i="2"/>
  <c r="E450" i="2"/>
  <c r="E514" i="2"/>
  <c r="E418" i="2"/>
  <c r="E482" i="2"/>
  <c r="E402" i="2"/>
  <c r="E466" i="2"/>
  <c r="E530" i="2"/>
  <c r="E59" i="2"/>
  <c r="E91" i="2"/>
  <c r="E123" i="2"/>
  <c r="E155" i="2"/>
  <c r="E187" i="2"/>
  <c r="E219" i="2"/>
  <c r="E251" i="2"/>
  <c r="E283" i="2"/>
  <c r="E315" i="2"/>
  <c r="E347" i="2"/>
  <c r="E379" i="2"/>
  <c r="E411" i="2"/>
  <c r="E443" i="2"/>
  <c r="E475" i="2"/>
  <c r="E507" i="2"/>
  <c r="E539" i="2"/>
  <c r="E185" i="2"/>
  <c r="E257" i="2"/>
  <c r="E325" i="2"/>
  <c r="E393" i="2"/>
  <c r="E465" i="2"/>
  <c r="E537" i="2"/>
  <c r="E148" i="2"/>
  <c r="E212" i="2"/>
  <c r="E280" i="2"/>
  <c r="E344" i="2"/>
  <c r="E408" i="2"/>
  <c r="E58" i="2"/>
  <c r="E90" i="2"/>
  <c r="E122" i="2"/>
  <c r="E154" i="2"/>
  <c r="E186" i="2"/>
  <c r="E218" i="2"/>
  <c r="E250" i="2"/>
  <c r="E282" i="2"/>
  <c r="E314" i="2"/>
  <c r="E346" i="2"/>
  <c r="E378" i="2"/>
  <c r="E414" i="2"/>
  <c r="E458" i="2"/>
  <c r="E502" i="2"/>
  <c r="E522" i="2"/>
  <c r="E57" i="2"/>
  <c r="E89" i="2"/>
  <c r="E121" i="2"/>
  <c r="E173" i="2"/>
  <c r="E233" i="2"/>
  <c r="E293" i="2"/>
  <c r="E353" i="2"/>
  <c r="E413" i="2"/>
  <c r="E469" i="2"/>
  <c r="E525" i="2"/>
  <c r="E68" i="2"/>
  <c r="E116" i="2"/>
  <c r="E176" i="2"/>
  <c r="E240" i="2"/>
  <c r="E300" i="2"/>
  <c r="E364" i="2"/>
  <c r="E424" i="2"/>
  <c r="E464" i="2"/>
  <c r="E500" i="2"/>
  <c r="E532" i="2"/>
  <c r="E55" i="2"/>
  <c r="E87" i="2"/>
  <c r="E119" i="2"/>
  <c r="E151" i="2"/>
  <c r="E183" i="2"/>
  <c r="E215" i="2"/>
  <c r="E247" i="2"/>
  <c r="E279" i="2"/>
  <c r="E311" i="2"/>
  <c r="E343" i="2"/>
  <c r="E359" i="2"/>
  <c r="E391" i="2"/>
  <c r="E423" i="2"/>
  <c r="E455" i="2"/>
  <c r="E487" i="2"/>
  <c r="E519" i="2"/>
  <c r="E141" i="2"/>
  <c r="E209" i="2"/>
  <c r="E281" i="2"/>
  <c r="E349" i="2"/>
  <c r="E417" i="2"/>
  <c r="E493" i="2"/>
  <c r="E104" i="2"/>
  <c r="E172" i="2"/>
  <c r="E236" i="2"/>
  <c r="E304" i="2"/>
  <c r="E368" i="2"/>
  <c r="E436" i="2"/>
  <c r="E70" i="2"/>
  <c r="E102" i="2"/>
  <c r="E134" i="2"/>
  <c r="E166" i="2"/>
  <c r="E198" i="2"/>
  <c r="E230" i="2"/>
  <c r="E262" i="2"/>
  <c r="E294" i="2"/>
  <c r="E326" i="2"/>
  <c r="E358" i="2"/>
  <c r="E390" i="2"/>
  <c r="E430" i="2"/>
  <c r="E474" i="2"/>
  <c r="E518" i="2"/>
  <c r="E53" i="2"/>
  <c r="E85" i="2"/>
  <c r="E117" i="2"/>
  <c r="E169" i="2"/>
  <c r="E225" i="2"/>
  <c r="E285" i="2"/>
  <c r="E345" i="2"/>
  <c r="E405" i="2"/>
  <c r="E461" i="2"/>
  <c r="E517" i="2"/>
  <c r="E64" i="2"/>
  <c r="E108" i="2"/>
  <c r="E460" i="2"/>
  <c r="E47" i="2"/>
  <c r="E63" i="2"/>
  <c r="E79" i="2"/>
  <c r="E95" i="2"/>
  <c r="E111" i="2"/>
  <c r="E127" i="2"/>
  <c r="E143" i="2"/>
  <c r="E159" i="2"/>
  <c r="E175" i="2"/>
  <c r="E191" i="2"/>
  <c r="E207" i="2"/>
  <c r="E223" i="2"/>
  <c r="E239" i="2"/>
  <c r="E255" i="2"/>
  <c r="E271" i="2"/>
  <c r="E287" i="2"/>
  <c r="E303" i="2"/>
  <c r="E319" i="2"/>
  <c r="E335" i="2"/>
  <c r="E351" i="2"/>
  <c r="E367" i="2"/>
  <c r="E383" i="2"/>
  <c r="E399" i="2"/>
  <c r="E415" i="2"/>
  <c r="E431" i="2"/>
  <c r="E447" i="2"/>
  <c r="E463" i="2"/>
  <c r="E479" i="2"/>
  <c r="E495" i="2"/>
  <c r="E511" i="2"/>
  <c r="E527" i="2"/>
  <c r="E543" i="2"/>
  <c r="E157" i="2"/>
  <c r="E193" i="2"/>
  <c r="E229" i="2"/>
  <c r="E265" i="2"/>
  <c r="E297" i="2"/>
  <c r="E333" i="2"/>
  <c r="E365" i="2"/>
  <c r="E401" i="2"/>
  <c r="E437" i="2"/>
  <c r="E473" i="2"/>
  <c r="E513" i="2"/>
  <c r="E84" i="2"/>
  <c r="E120" i="2"/>
  <c r="E156" i="2"/>
  <c r="E188" i="2"/>
  <c r="E220" i="2"/>
  <c r="E252" i="2"/>
  <c r="E288" i="2"/>
  <c r="E320" i="2"/>
  <c r="E352" i="2"/>
  <c r="E384" i="2"/>
  <c r="E416" i="2"/>
  <c r="E46" i="2"/>
  <c r="E62" i="2"/>
  <c r="E78" i="2"/>
  <c r="E94" i="2"/>
  <c r="E110" i="2"/>
  <c r="E126" i="2"/>
  <c r="E142" i="2"/>
  <c r="E158" i="2"/>
  <c r="E174" i="2"/>
  <c r="E190" i="2"/>
  <c r="E206" i="2"/>
  <c r="E222" i="2"/>
  <c r="E238" i="2"/>
  <c r="E254" i="2"/>
  <c r="E270" i="2"/>
  <c r="E286" i="2"/>
  <c r="E302" i="2"/>
  <c r="E318" i="2"/>
  <c r="E334" i="2"/>
  <c r="E350" i="2"/>
  <c r="E366" i="2"/>
  <c r="E382" i="2"/>
  <c r="E398" i="2"/>
  <c r="E422" i="2"/>
  <c r="E442" i="2"/>
  <c r="E462" i="2"/>
  <c r="E486" i="2"/>
  <c r="E506" i="2"/>
  <c r="E526" i="2"/>
  <c r="E45" i="2"/>
  <c r="E61" i="2"/>
  <c r="E77" i="2"/>
  <c r="E93" i="2"/>
  <c r="E109" i="2"/>
  <c r="E129" i="2"/>
  <c r="E153" i="2"/>
  <c r="E181" i="2"/>
  <c r="E213" i="2"/>
  <c r="E237" i="2"/>
  <c r="E269" i="2"/>
  <c r="E301" i="2"/>
  <c r="E329" i="2"/>
  <c r="E361" i="2"/>
  <c r="E389" i="2"/>
  <c r="E421" i="2"/>
  <c r="E445" i="2"/>
  <c r="E477" i="2"/>
  <c r="E505" i="2"/>
  <c r="E533" i="2"/>
  <c r="E56" i="2"/>
  <c r="E72" i="2"/>
  <c r="E92" i="2"/>
  <c r="E124" i="2"/>
  <c r="E152" i="2"/>
  <c r="E184" i="2"/>
  <c r="E216" i="2"/>
  <c r="E248" i="2"/>
  <c r="E276" i="2"/>
  <c r="E308" i="2"/>
  <c r="E340" i="2"/>
  <c r="E372" i="2"/>
  <c r="E404" i="2"/>
  <c r="E432" i="2"/>
  <c r="E448" i="2"/>
  <c r="E468" i="2"/>
  <c r="E484" i="2"/>
  <c r="E504" i="2"/>
  <c r="E536" i="2"/>
  <c r="E508" i="2"/>
  <c r="E540" i="2"/>
  <c r="E75" i="2"/>
  <c r="E107" i="2"/>
  <c r="E139" i="2"/>
  <c r="E171" i="2"/>
  <c r="E203" i="2"/>
  <c r="E235" i="2"/>
  <c r="E267" i="2"/>
  <c r="E299" i="2"/>
  <c r="E331" i="2"/>
  <c r="E363" i="2"/>
  <c r="E395" i="2"/>
  <c r="E427" i="2"/>
  <c r="E459" i="2"/>
  <c r="E491" i="2"/>
  <c r="E523" i="2"/>
  <c r="E149" i="2"/>
  <c r="E221" i="2"/>
  <c r="E289" i="2"/>
  <c r="E357" i="2"/>
  <c r="E429" i="2"/>
  <c r="E501" i="2"/>
  <c r="E112" i="2"/>
  <c r="E180" i="2"/>
  <c r="E244" i="2"/>
  <c r="E312" i="2"/>
  <c r="E376" i="2"/>
  <c r="E498" i="2"/>
  <c r="E74" i="2"/>
  <c r="E106" i="2"/>
  <c r="E138" i="2"/>
  <c r="E170" i="2"/>
  <c r="E202" i="2"/>
  <c r="E234" i="2"/>
  <c r="E266" i="2"/>
  <c r="E298" i="2"/>
  <c r="E330" i="2"/>
  <c r="E362" i="2"/>
  <c r="E394" i="2"/>
  <c r="E438" i="2"/>
  <c r="E478" i="2"/>
  <c r="E542" i="2"/>
  <c r="E73" i="2"/>
  <c r="E105" i="2"/>
  <c r="E145" i="2"/>
  <c r="E205" i="2"/>
  <c r="E261" i="2"/>
  <c r="E321" i="2"/>
  <c r="E381" i="2"/>
  <c r="E441" i="2"/>
  <c r="E497" i="2"/>
  <c r="E52" i="2"/>
  <c r="E88" i="2"/>
  <c r="E144" i="2"/>
  <c r="E208" i="2"/>
  <c r="E268" i="2"/>
  <c r="E332" i="2"/>
  <c r="E396" i="2"/>
  <c r="E444" i="2"/>
  <c r="E480" i="2"/>
  <c r="E528" i="2"/>
  <c r="E71" i="2"/>
  <c r="E103" i="2"/>
  <c r="E135" i="2"/>
  <c r="E167" i="2"/>
  <c r="E199" i="2"/>
  <c r="E231" i="2"/>
  <c r="E263" i="2"/>
  <c r="E295" i="2"/>
  <c r="E327" i="2"/>
  <c r="E375" i="2"/>
  <c r="E407" i="2"/>
  <c r="E439" i="2"/>
  <c r="E471" i="2"/>
  <c r="E503" i="2"/>
  <c r="E535" i="2"/>
  <c r="E177" i="2"/>
  <c r="E249" i="2"/>
  <c r="E313" i="2"/>
  <c r="E385" i="2"/>
  <c r="E457" i="2"/>
  <c r="E529" i="2"/>
  <c r="E136" i="2"/>
  <c r="E204" i="2"/>
  <c r="E272" i="2"/>
  <c r="E336" i="2"/>
  <c r="E400" i="2"/>
  <c r="E54" i="2"/>
  <c r="E86" i="2"/>
  <c r="E118" i="2"/>
  <c r="E150" i="2"/>
  <c r="E182" i="2"/>
  <c r="E214" i="2"/>
  <c r="E246" i="2"/>
  <c r="E278" i="2"/>
  <c r="E310" i="2"/>
  <c r="E342" i="2"/>
  <c r="E374" i="2"/>
  <c r="E410" i="2"/>
  <c r="E454" i="2"/>
  <c r="E494" i="2"/>
  <c r="E538" i="2"/>
  <c r="E69" i="2"/>
  <c r="E101" i="2"/>
  <c r="E137" i="2"/>
  <c r="E197" i="2"/>
  <c r="E253" i="2"/>
  <c r="E317" i="2"/>
  <c r="E373" i="2"/>
  <c r="E433" i="2"/>
  <c r="E489" i="2"/>
  <c r="E48" i="2"/>
  <c r="E80" i="2"/>
  <c r="E140" i="2"/>
  <c r="E168" i="2"/>
  <c r="E200" i="2"/>
  <c r="E232" i="2"/>
  <c r="E260" i="2"/>
  <c r="E292" i="2"/>
  <c r="E324" i="2"/>
  <c r="E356" i="2"/>
  <c r="E388" i="2"/>
  <c r="E420" i="2"/>
  <c r="E440" i="2"/>
  <c r="E456" i="2"/>
  <c r="E476" i="2"/>
  <c r="E492" i="2"/>
  <c r="E520" i="2"/>
  <c r="E524" i="2"/>
  <c r="E51" i="2"/>
  <c r="E67" i="2"/>
  <c r="E83" i="2"/>
  <c r="E99" i="2"/>
  <c r="E115" i="2"/>
  <c r="E131" i="2"/>
  <c r="E147" i="2"/>
  <c r="E163" i="2"/>
  <c r="E179" i="2"/>
  <c r="E195" i="2"/>
  <c r="E211" i="2"/>
  <c r="E227" i="2"/>
  <c r="E243" i="2"/>
  <c r="E259" i="2"/>
  <c r="E275" i="2"/>
  <c r="E291" i="2"/>
  <c r="E307" i="2"/>
  <c r="E323" i="2"/>
  <c r="E339" i="2"/>
  <c r="E355" i="2"/>
  <c r="E371" i="2"/>
  <c r="E387" i="2"/>
  <c r="E403" i="2"/>
  <c r="E419" i="2"/>
  <c r="E435" i="2"/>
  <c r="E451" i="2"/>
  <c r="E467" i="2"/>
  <c r="E483" i="2"/>
  <c r="E499" i="2"/>
  <c r="E515" i="2"/>
  <c r="E531" i="2"/>
  <c r="E125" i="2"/>
  <c r="E165" i="2"/>
  <c r="E201" i="2"/>
  <c r="E241" i="2"/>
  <c r="E273" i="2"/>
  <c r="E305" i="2"/>
  <c r="E341" i="2"/>
  <c r="E377" i="2"/>
  <c r="E409" i="2"/>
  <c r="E449" i="2"/>
  <c r="E485" i="2"/>
  <c r="E521" i="2"/>
  <c r="E96" i="2"/>
  <c r="E128" i="2"/>
  <c r="E164" i="2"/>
  <c r="E196" i="2"/>
  <c r="E228" i="2"/>
  <c r="E264" i="2"/>
  <c r="E296" i="2"/>
  <c r="E328" i="2"/>
  <c r="E360" i="2"/>
  <c r="E392" i="2"/>
  <c r="E428" i="2"/>
  <c r="E50" i="2"/>
  <c r="E66" i="2"/>
  <c r="E82" i="2"/>
  <c r="E98" i="2"/>
  <c r="E114" i="2"/>
  <c r="E130" i="2"/>
  <c r="E146" i="2"/>
  <c r="E162" i="2"/>
  <c r="E178" i="2"/>
  <c r="E194" i="2"/>
  <c r="E210" i="2"/>
  <c r="E226" i="2"/>
  <c r="E242" i="2"/>
  <c r="E258" i="2"/>
  <c r="E274" i="2"/>
  <c r="E290" i="2"/>
  <c r="E306" i="2"/>
  <c r="E322" i="2"/>
  <c r="E338" i="2"/>
  <c r="E354" i="2"/>
  <c r="E370" i="2"/>
  <c r="E386" i="2"/>
  <c r="E406" i="2"/>
  <c r="E426" i="2"/>
  <c r="E446" i="2"/>
  <c r="E470" i="2"/>
  <c r="E490" i="2"/>
  <c r="E510" i="2"/>
  <c r="E534" i="2"/>
  <c r="E49" i="2"/>
  <c r="E65" i="2"/>
  <c r="E81" i="2"/>
  <c r="E97" i="2"/>
  <c r="E113" i="2"/>
  <c r="E133" i="2"/>
  <c r="E161" i="2"/>
  <c r="E189" i="2"/>
  <c r="E217" i="2"/>
  <c r="E245" i="2"/>
  <c r="E277" i="2"/>
  <c r="E309" i="2"/>
  <c r="E337" i="2"/>
  <c r="E369" i="2"/>
  <c r="E397" i="2"/>
  <c r="E425" i="2"/>
  <c r="E453" i="2"/>
  <c r="E481" i="2"/>
  <c r="E509" i="2"/>
  <c r="E541" i="2"/>
  <c r="E60" i="2"/>
  <c r="E76" i="2"/>
  <c r="E100" i="2"/>
  <c r="E132" i="2"/>
  <c r="E160" i="2"/>
  <c r="E192" i="2"/>
  <c r="E224" i="2"/>
  <c r="E256" i="2"/>
  <c r="E284" i="2"/>
  <c r="E316" i="2"/>
  <c r="E348" i="2"/>
  <c r="E380" i="2"/>
  <c r="E412" i="2"/>
  <c r="E434" i="2"/>
  <c r="E452" i="2"/>
  <c r="E472" i="2"/>
  <c r="E488" i="2"/>
  <c r="E512" i="2"/>
  <c r="E544" i="2"/>
  <c r="E516" i="2"/>
  <c r="G220" i="3" l="1"/>
  <c r="F220" i="3"/>
  <c r="G287" i="3"/>
  <c r="F287" i="3"/>
  <c r="G222" i="3"/>
  <c r="F222" i="3"/>
  <c r="G257" i="3"/>
  <c r="F257" i="3"/>
  <c r="G312" i="3"/>
  <c r="F312" i="3"/>
  <c r="G219" i="3"/>
  <c r="F219" i="3"/>
  <c r="G292" i="3"/>
  <c r="F292" i="3"/>
  <c r="F214" i="3"/>
  <c r="G214" i="3"/>
  <c r="G221" i="3"/>
  <c r="F221" i="3"/>
  <c r="G293" i="3"/>
  <c r="F293" i="3"/>
  <c r="G240" i="3"/>
  <c r="F240" i="3"/>
  <c r="F311" i="3"/>
  <c r="G311" i="3"/>
  <c r="F259" i="3"/>
  <c r="G259" i="3"/>
  <c r="G282" i="3"/>
  <c r="F282" i="3"/>
  <c r="G201" i="3"/>
  <c r="F201" i="3"/>
  <c r="G226" i="3"/>
  <c r="F226" i="3"/>
  <c r="E24" i="3"/>
  <c r="J31" i="3" s="1"/>
  <c r="J37" i="3" s="1"/>
  <c r="I24" i="3"/>
  <c r="F31" i="3" s="1"/>
  <c r="F37" i="3" s="1"/>
  <c r="H24" i="3"/>
  <c r="I25" i="3"/>
  <c r="H25" i="3"/>
  <c r="F24" i="3"/>
  <c r="I31" i="3" s="1"/>
  <c r="I37" i="3" s="1"/>
  <c r="E25" i="3"/>
  <c r="G25" i="3"/>
  <c r="G24" i="3"/>
  <c r="H31" i="3" s="1"/>
  <c r="H37" i="3" s="1"/>
  <c r="F25" i="3"/>
  <c r="J24" i="3"/>
  <c r="G31" i="3" l="1"/>
  <c r="G37" i="3" s="1"/>
  <c r="G327" i="3"/>
  <c r="F327" i="3"/>
  <c r="G230" i="3"/>
  <c r="F230" i="3"/>
  <c r="G217" i="3"/>
  <c r="F217" i="3"/>
  <c r="G242" i="3"/>
  <c r="F242" i="3"/>
  <c r="F298" i="3"/>
  <c r="G298" i="3"/>
  <c r="G309" i="3"/>
  <c r="F309" i="3"/>
  <c r="G235" i="3"/>
  <c r="F235" i="3"/>
  <c r="G273" i="3"/>
  <c r="F273" i="3"/>
  <c r="G303" i="3"/>
  <c r="F303" i="3"/>
  <c r="G275" i="3"/>
  <c r="F275" i="3"/>
  <c r="G256" i="3"/>
  <c r="F256" i="3"/>
  <c r="G237" i="3"/>
  <c r="F237" i="3"/>
  <c r="G308" i="3"/>
  <c r="F308" i="3"/>
  <c r="G328" i="3"/>
  <c r="F328" i="3"/>
  <c r="G238" i="3"/>
  <c r="F238" i="3"/>
  <c r="F236" i="3"/>
  <c r="G236" i="3"/>
  <c r="I49" i="3"/>
  <c r="I50" i="3"/>
  <c r="I51" i="3"/>
  <c r="I48" i="3"/>
  <c r="F49" i="3"/>
  <c r="F50" i="3"/>
  <c r="F51" i="3"/>
  <c r="F48" i="3"/>
  <c r="H48" i="3"/>
  <c r="H50" i="3"/>
  <c r="H51" i="3"/>
  <c r="H49" i="3"/>
  <c r="J49" i="3"/>
  <c r="J50" i="3"/>
  <c r="J48" i="3"/>
  <c r="J51" i="3"/>
  <c r="G50" i="3" l="1"/>
  <c r="G51" i="3"/>
  <c r="G48" i="3"/>
  <c r="G49" i="3"/>
  <c r="G291" i="3"/>
  <c r="F291" i="3"/>
  <c r="F252" i="3"/>
  <c r="G252" i="3"/>
  <c r="G253" i="3"/>
  <c r="F253" i="3"/>
  <c r="G325" i="3"/>
  <c r="F325" i="3"/>
  <c r="F314" i="3"/>
  <c r="G314" i="3"/>
  <c r="G344" i="3"/>
  <c r="F344" i="3"/>
  <c r="G289" i="3"/>
  <c r="F289" i="3"/>
  <c r="G258" i="3"/>
  <c r="F258" i="3"/>
  <c r="F246" i="3"/>
  <c r="G246" i="3"/>
  <c r="G254" i="3"/>
  <c r="F254" i="3"/>
  <c r="G324" i="3"/>
  <c r="F324" i="3"/>
  <c r="G272" i="3"/>
  <c r="F272" i="3"/>
  <c r="G319" i="3"/>
  <c r="F319" i="3"/>
  <c r="G251" i="3"/>
  <c r="F251" i="3"/>
  <c r="G233" i="3"/>
  <c r="F233" i="3"/>
  <c r="F343" i="3"/>
  <c r="G343" i="3"/>
  <c r="M50" i="3"/>
  <c r="M40" i="3" s="1"/>
  <c r="M51" i="3"/>
  <c r="M41" i="3" s="1"/>
  <c r="M49" i="3"/>
  <c r="M39" i="3" s="1"/>
  <c r="M48" i="3"/>
  <c r="M38" i="3" s="1"/>
  <c r="G262" i="3" l="1"/>
  <c r="F262" i="3"/>
  <c r="G268" i="3"/>
  <c r="F268" i="3"/>
  <c r="G359" i="3"/>
  <c r="F359" i="3"/>
  <c r="G267" i="3"/>
  <c r="F267" i="3"/>
  <c r="G288" i="3"/>
  <c r="F288" i="3"/>
  <c r="G270" i="3"/>
  <c r="F270" i="3"/>
  <c r="G274" i="3"/>
  <c r="F274" i="3"/>
  <c r="G360" i="3"/>
  <c r="F360" i="3"/>
  <c r="G341" i="3"/>
  <c r="F341" i="3"/>
  <c r="F330" i="3"/>
  <c r="G330" i="3"/>
  <c r="G249" i="3"/>
  <c r="F249" i="3"/>
  <c r="G335" i="3"/>
  <c r="F335" i="3"/>
  <c r="G340" i="3"/>
  <c r="F340" i="3"/>
  <c r="G305" i="3"/>
  <c r="F305" i="3"/>
  <c r="G269" i="3"/>
  <c r="F269" i="3"/>
  <c r="G307" i="3"/>
  <c r="F307" i="3"/>
  <c r="G351" i="3" l="1"/>
  <c r="F351" i="3"/>
  <c r="F286" i="3"/>
  <c r="G286" i="3"/>
  <c r="G346" i="3"/>
  <c r="F346" i="3"/>
  <c r="G321" i="3"/>
  <c r="F321" i="3"/>
  <c r="G283" i="3"/>
  <c r="F283" i="3"/>
  <c r="G323" i="3"/>
  <c r="F323" i="3"/>
  <c r="G376" i="3"/>
  <c r="F376" i="3"/>
  <c r="G284" i="3"/>
  <c r="F284" i="3"/>
  <c r="F285" i="3"/>
  <c r="G285" i="3"/>
  <c r="F356" i="3"/>
  <c r="G356" i="3"/>
  <c r="G265" i="3"/>
  <c r="F265" i="3"/>
  <c r="G357" i="3"/>
  <c r="F357" i="3"/>
  <c r="F290" i="3"/>
  <c r="G290" i="3"/>
  <c r="G304" i="3"/>
  <c r="F304" i="3"/>
  <c r="F375" i="3"/>
  <c r="G375" i="3"/>
  <c r="G278" i="3"/>
  <c r="F278" i="3"/>
  <c r="G372" i="3" l="1"/>
  <c r="F372" i="3"/>
  <c r="F302" i="3"/>
  <c r="G302" i="3"/>
  <c r="G294" i="3"/>
  <c r="F294" i="3"/>
  <c r="G320" i="3"/>
  <c r="F320" i="3"/>
  <c r="G373" i="3"/>
  <c r="F373" i="3"/>
  <c r="G300" i="3"/>
  <c r="F300" i="3"/>
  <c r="G339" i="3"/>
  <c r="F339" i="3"/>
  <c r="G337" i="3"/>
  <c r="F337" i="3"/>
  <c r="F391" i="3"/>
  <c r="G391" i="3"/>
  <c r="G306" i="3"/>
  <c r="F306" i="3"/>
  <c r="G301" i="3"/>
  <c r="F301" i="3"/>
  <c r="G281" i="3"/>
  <c r="F281" i="3"/>
  <c r="F392" i="3"/>
  <c r="G392" i="3"/>
  <c r="G299" i="3"/>
  <c r="F299" i="3"/>
  <c r="G362" i="3"/>
  <c r="F362" i="3"/>
  <c r="G367" i="3"/>
  <c r="F367" i="3"/>
  <c r="G383" i="3" l="1"/>
  <c r="F383" i="3"/>
  <c r="G297" i="3"/>
  <c r="F297" i="3"/>
  <c r="G322" i="3"/>
  <c r="F322" i="3"/>
  <c r="G353" i="3"/>
  <c r="F353" i="3"/>
  <c r="G316" i="3"/>
  <c r="F316" i="3"/>
  <c r="G336" i="3"/>
  <c r="F336" i="3"/>
  <c r="G318" i="3"/>
  <c r="F318" i="3"/>
  <c r="G407" i="3"/>
  <c r="F407" i="3"/>
  <c r="G315" i="3"/>
  <c r="F315" i="3"/>
  <c r="G408" i="3"/>
  <c r="F408" i="3"/>
  <c r="F378" i="3"/>
  <c r="G378" i="3"/>
  <c r="G317" i="3"/>
  <c r="F317" i="3"/>
  <c r="G355" i="3"/>
  <c r="F355" i="3"/>
  <c r="G389" i="3"/>
  <c r="F389" i="3"/>
  <c r="G310" i="3"/>
  <c r="F310" i="3"/>
  <c r="G388" i="3"/>
  <c r="F388" i="3"/>
  <c r="G405" i="3" l="1"/>
  <c r="F405" i="3"/>
  <c r="G333" i="3"/>
  <c r="F333" i="3"/>
  <c r="G424" i="3"/>
  <c r="F424" i="3"/>
  <c r="G423" i="3"/>
  <c r="F423" i="3"/>
  <c r="G352" i="3"/>
  <c r="F352" i="3"/>
  <c r="G369" i="3"/>
  <c r="F369" i="3"/>
  <c r="G313" i="3"/>
  <c r="F313" i="3"/>
  <c r="F404" i="3"/>
  <c r="G404" i="3"/>
  <c r="G394" i="3"/>
  <c r="F394" i="3"/>
  <c r="G326" i="3"/>
  <c r="F326" i="3"/>
  <c r="G371" i="3"/>
  <c r="F371" i="3"/>
  <c r="G331" i="3"/>
  <c r="F331" i="3"/>
  <c r="G334" i="3"/>
  <c r="F334" i="3"/>
  <c r="G332" i="3"/>
  <c r="F332" i="3"/>
  <c r="G338" i="3"/>
  <c r="F338" i="3"/>
  <c r="G399" i="3"/>
  <c r="F399" i="3"/>
  <c r="G420" i="3" l="1"/>
  <c r="F420" i="3"/>
  <c r="G415" i="3"/>
  <c r="F415" i="3"/>
  <c r="F348" i="3"/>
  <c r="G348" i="3"/>
  <c r="G347" i="3"/>
  <c r="F347" i="3"/>
  <c r="G342" i="3"/>
  <c r="F342" i="3"/>
  <c r="F385" i="3"/>
  <c r="G385" i="3"/>
  <c r="G439" i="3"/>
  <c r="F439" i="3"/>
  <c r="G349" i="3"/>
  <c r="F349" i="3"/>
  <c r="G354" i="3"/>
  <c r="F354" i="3"/>
  <c r="G350" i="3"/>
  <c r="F350" i="3"/>
  <c r="G387" i="3"/>
  <c r="F387" i="3"/>
  <c r="F410" i="3"/>
  <c r="G410" i="3"/>
  <c r="G329" i="3"/>
  <c r="F329" i="3"/>
  <c r="G368" i="3"/>
  <c r="F368" i="3"/>
  <c r="G440" i="3"/>
  <c r="F440" i="3"/>
  <c r="G421" i="3"/>
  <c r="F421" i="3"/>
  <c r="G384" i="3" l="1"/>
  <c r="F384" i="3"/>
  <c r="G426" i="3"/>
  <c r="F426" i="3"/>
  <c r="G401" i="3"/>
  <c r="F401" i="3"/>
  <c r="F437" i="3"/>
  <c r="G437" i="3"/>
  <c r="F365" i="3"/>
  <c r="G365" i="3"/>
  <c r="F363" i="3"/>
  <c r="G363" i="3"/>
  <c r="F364" i="3"/>
  <c r="G364" i="3"/>
  <c r="G366" i="3"/>
  <c r="F366" i="3"/>
  <c r="G431" i="3"/>
  <c r="F431" i="3"/>
  <c r="G456" i="3"/>
  <c r="F456" i="3"/>
  <c r="G345" i="3"/>
  <c r="F345" i="3"/>
  <c r="G403" i="3"/>
  <c r="F403" i="3"/>
  <c r="G370" i="3"/>
  <c r="F370" i="3"/>
  <c r="G455" i="3"/>
  <c r="F455" i="3"/>
  <c r="G358" i="3"/>
  <c r="F358" i="3"/>
  <c r="G436" i="3"/>
  <c r="F436" i="3"/>
  <c r="G419" i="3" l="1"/>
  <c r="F419" i="3"/>
  <c r="G379" i="3"/>
  <c r="F379" i="3"/>
  <c r="G453" i="3"/>
  <c r="F453" i="3"/>
  <c r="G452" i="3"/>
  <c r="F452" i="3"/>
  <c r="G472" i="3"/>
  <c r="F472" i="3"/>
  <c r="G380" i="3"/>
  <c r="F380" i="3"/>
  <c r="G381" i="3"/>
  <c r="F381" i="3"/>
  <c r="F471" i="3"/>
  <c r="G471" i="3"/>
  <c r="G382" i="3"/>
  <c r="F382" i="3"/>
  <c r="G442" i="3"/>
  <c r="F442" i="3"/>
  <c r="F374" i="3"/>
  <c r="G374" i="3"/>
  <c r="F386" i="3"/>
  <c r="G386" i="3"/>
  <c r="F361" i="3"/>
  <c r="G361" i="3"/>
  <c r="F447" i="3"/>
  <c r="G447" i="3"/>
  <c r="F417" i="3"/>
  <c r="G417" i="3"/>
  <c r="G400" i="3"/>
  <c r="F400" i="3"/>
  <c r="G463" i="3" l="1"/>
  <c r="F463" i="3"/>
  <c r="G402" i="3"/>
  <c r="F402" i="3"/>
  <c r="G487" i="3"/>
  <c r="F487" i="3"/>
  <c r="G416" i="3"/>
  <c r="F416" i="3"/>
  <c r="G458" i="3"/>
  <c r="F458" i="3"/>
  <c r="G396" i="3"/>
  <c r="F396" i="3"/>
  <c r="G468" i="3"/>
  <c r="F468" i="3"/>
  <c r="G395" i="3"/>
  <c r="F395" i="3"/>
  <c r="G433" i="3"/>
  <c r="F433" i="3"/>
  <c r="G377" i="3"/>
  <c r="F377" i="3"/>
  <c r="G390" i="3"/>
  <c r="F390" i="3"/>
  <c r="G398" i="3"/>
  <c r="F398" i="3"/>
  <c r="G397" i="3"/>
  <c r="F397" i="3"/>
  <c r="G488" i="3"/>
  <c r="F488" i="3"/>
  <c r="G469" i="3"/>
  <c r="F469" i="3"/>
  <c r="G435" i="3"/>
  <c r="F435" i="3"/>
  <c r="F451" i="3" l="1"/>
  <c r="G451" i="3"/>
  <c r="G504" i="3"/>
  <c r="F504" i="3"/>
  <c r="G414" i="3"/>
  <c r="F414" i="3"/>
  <c r="G393" i="3"/>
  <c r="F393" i="3"/>
  <c r="F411" i="3"/>
  <c r="G411" i="3"/>
  <c r="G412" i="3"/>
  <c r="F412" i="3"/>
  <c r="G432" i="3"/>
  <c r="F432" i="3"/>
  <c r="G418" i="3"/>
  <c r="F418" i="3"/>
  <c r="G485" i="3"/>
  <c r="F485" i="3"/>
  <c r="G413" i="3"/>
  <c r="F413" i="3"/>
  <c r="F406" i="3"/>
  <c r="G406" i="3"/>
  <c r="F449" i="3"/>
  <c r="G449" i="3"/>
  <c r="F484" i="3"/>
  <c r="G484" i="3"/>
  <c r="G474" i="3"/>
  <c r="F474" i="3"/>
  <c r="F503" i="3"/>
  <c r="G503" i="3"/>
  <c r="G479" i="3"/>
  <c r="F479" i="3"/>
  <c r="G465" i="3" l="1"/>
  <c r="F465" i="3"/>
  <c r="F495" i="3"/>
  <c r="G495" i="3"/>
  <c r="G490" i="3"/>
  <c r="F490" i="3"/>
  <c r="F429" i="3"/>
  <c r="G429" i="3"/>
  <c r="G434" i="3"/>
  <c r="F434" i="3"/>
  <c r="G428" i="3"/>
  <c r="F428" i="3"/>
  <c r="G409" i="3"/>
  <c r="F409" i="3"/>
  <c r="G520" i="3"/>
  <c r="F520" i="3"/>
  <c r="G519" i="3"/>
  <c r="F519" i="3"/>
  <c r="G500" i="3"/>
  <c r="F500" i="3"/>
  <c r="G422" i="3"/>
  <c r="F422" i="3"/>
  <c r="G427" i="3"/>
  <c r="F427" i="3"/>
  <c r="G467" i="3"/>
  <c r="F467" i="3"/>
  <c r="G501" i="3"/>
  <c r="F501" i="3"/>
  <c r="G448" i="3"/>
  <c r="F448" i="3"/>
  <c r="G430" i="3"/>
  <c r="F430" i="3"/>
  <c r="G445" i="3" l="1"/>
  <c r="F445" i="3"/>
  <c r="F511" i="3"/>
  <c r="G511" i="3"/>
  <c r="G446" i="3"/>
  <c r="F446" i="3"/>
  <c r="G517" i="3"/>
  <c r="F517" i="3"/>
  <c r="G443" i="3"/>
  <c r="F443" i="3"/>
  <c r="F516" i="3"/>
  <c r="G516" i="3"/>
  <c r="G536" i="3"/>
  <c r="F536" i="3"/>
  <c r="G444" i="3"/>
  <c r="F444" i="3"/>
  <c r="F464" i="3"/>
  <c r="G464" i="3"/>
  <c r="G483" i="3"/>
  <c r="F483" i="3"/>
  <c r="G438" i="3"/>
  <c r="F438" i="3"/>
  <c r="G535" i="3"/>
  <c r="F535" i="3"/>
  <c r="G425" i="3"/>
  <c r="F425" i="3"/>
  <c r="G450" i="3"/>
  <c r="F450" i="3"/>
  <c r="G506" i="3"/>
  <c r="F506" i="3"/>
  <c r="G481" i="3"/>
  <c r="F481" i="3"/>
  <c r="G532" i="3" l="1"/>
  <c r="F532" i="3"/>
  <c r="G527" i="3"/>
  <c r="F527" i="3"/>
  <c r="G497" i="3"/>
  <c r="F497" i="3"/>
  <c r="F466" i="3"/>
  <c r="G466" i="3"/>
  <c r="G551" i="3"/>
  <c r="F551" i="3"/>
  <c r="G499" i="3"/>
  <c r="F499" i="3"/>
  <c r="G460" i="3"/>
  <c r="F460" i="3"/>
  <c r="G533" i="3"/>
  <c r="F533" i="3"/>
  <c r="G480" i="3"/>
  <c r="F480" i="3"/>
  <c r="G522" i="3"/>
  <c r="F522" i="3"/>
  <c r="G441" i="3"/>
  <c r="F441" i="3"/>
  <c r="G454" i="3"/>
  <c r="F454" i="3"/>
  <c r="G552" i="3"/>
  <c r="F552" i="3"/>
  <c r="G459" i="3"/>
  <c r="F459" i="3"/>
  <c r="F462" i="3"/>
  <c r="G462" i="3"/>
  <c r="G461" i="3"/>
  <c r="F461" i="3"/>
  <c r="F482" i="3" l="1"/>
  <c r="G482" i="3"/>
  <c r="G477" i="3"/>
  <c r="F477" i="3"/>
  <c r="G475" i="3"/>
  <c r="F475" i="3"/>
  <c r="G470" i="3"/>
  <c r="F470" i="3"/>
  <c r="G538" i="3"/>
  <c r="F538" i="3"/>
  <c r="G549" i="3"/>
  <c r="F549" i="3"/>
  <c r="F515" i="3"/>
  <c r="G515" i="3"/>
  <c r="F543" i="3"/>
  <c r="G543" i="3"/>
  <c r="F478" i="3"/>
  <c r="G478" i="3"/>
  <c r="G568" i="3"/>
  <c r="F568" i="3"/>
  <c r="G457" i="3"/>
  <c r="F457" i="3"/>
  <c r="G496" i="3"/>
  <c r="F496" i="3"/>
  <c r="G476" i="3"/>
  <c r="F476" i="3"/>
  <c r="G567" i="3"/>
  <c r="F567" i="3"/>
  <c r="F513" i="3"/>
  <c r="G513" i="3"/>
  <c r="G548" i="3"/>
  <c r="F548" i="3"/>
  <c r="G559" i="3" l="1"/>
  <c r="F559" i="3"/>
  <c r="F564" i="3"/>
  <c r="G564" i="3"/>
  <c r="F583" i="3"/>
  <c r="G583" i="3"/>
  <c r="G512" i="3"/>
  <c r="F512" i="3"/>
  <c r="F584" i="3"/>
  <c r="G584" i="3"/>
  <c r="G565" i="3"/>
  <c r="F565" i="3"/>
  <c r="G486" i="3"/>
  <c r="F486" i="3"/>
  <c r="G493" i="3"/>
  <c r="F493" i="3"/>
  <c r="F529" i="3"/>
  <c r="G529" i="3"/>
  <c r="G494" i="3"/>
  <c r="F494" i="3"/>
  <c r="F531" i="3"/>
  <c r="G531" i="3"/>
  <c r="F498" i="3"/>
  <c r="G498" i="3"/>
  <c r="G492" i="3"/>
  <c r="F492" i="3"/>
  <c r="G473" i="3"/>
  <c r="F473" i="3"/>
  <c r="G554" i="3"/>
  <c r="F554" i="3"/>
  <c r="F491" i="3"/>
  <c r="G491" i="3"/>
  <c r="G507" i="3" l="1"/>
  <c r="F507" i="3"/>
  <c r="G514" i="3"/>
  <c r="F514" i="3"/>
  <c r="F580" i="3"/>
  <c r="G580" i="3"/>
  <c r="G509" i="3"/>
  <c r="F509" i="3"/>
  <c r="F547" i="3"/>
  <c r="G547" i="3"/>
  <c r="G545" i="3"/>
  <c r="F545" i="3"/>
  <c r="G489" i="3"/>
  <c r="F489" i="3"/>
  <c r="F510" i="3"/>
  <c r="G510" i="3"/>
  <c r="G581" i="3"/>
  <c r="F581" i="3"/>
  <c r="F528" i="3"/>
  <c r="G528" i="3"/>
  <c r="G570" i="3"/>
  <c r="F570" i="3"/>
  <c r="G508" i="3"/>
  <c r="F508" i="3"/>
  <c r="G502" i="3"/>
  <c r="F502" i="3"/>
  <c r="F575" i="3"/>
  <c r="G575" i="3"/>
  <c r="G524" i="3" l="1"/>
  <c r="F524" i="3"/>
  <c r="G544" i="3"/>
  <c r="F544" i="3"/>
  <c r="G526" i="3"/>
  <c r="F526" i="3"/>
  <c r="G525" i="3"/>
  <c r="F525" i="3"/>
  <c r="G563" i="3"/>
  <c r="F563" i="3"/>
  <c r="G561" i="3"/>
  <c r="F561" i="3"/>
  <c r="F530" i="3"/>
  <c r="G530" i="3"/>
  <c r="F518" i="3"/>
  <c r="G518" i="3"/>
  <c r="G586" i="3"/>
  <c r="F586" i="3"/>
  <c r="G505" i="3"/>
  <c r="F505" i="3"/>
  <c r="G523" i="3"/>
  <c r="F523" i="3"/>
  <c r="G521" i="3" l="1"/>
  <c r="F521" i="3"/>
  <c r="G541" i="3"/>
  <c r="F541" i="3"/>
  <c r="G534" i="3"/>
  <c r="F534" i="3"/>
  <c r="G577" i="3"/>
  <c r="F577" i="3"/>
  <c r="F546" i="3"/>
  <c r="G546" i="3"/>
  <c r="G560" i="3"/>
  <c r="F560" i="3"/>
  <c r="G539" i="3"/>
  <c r="F539" i="3"/>
  <c r="F579" i="3"/>
  <c r="G579" i="3"/>
  <c r="G542" i="3"/>
  <c r="F542" i="3"/>
  <c r="F540" i="3"/>
  <c r="G540" i="3"/>
  <c r="F556" i="3" l="1"/>
  <c r="G556" i="3"/>
  <c r="G576" i="3"/>
  <c r="F576" i="3"/>
  <c r="G557" i="3"/>
  <c r="F557" i="3"/>
  <c r="G562" i="3"/>
  <c r="F562" i="3"/>
  <c r="G558" i="3"/>
  <c r="F558" i="3"/>
  <c r="G555" i="3"/>
  <c r="F555" i="3"/>
  <c r="G550" i="3"/>
  <c r="F550" i="3"/>
  <c r="G537" i="3"/>
  <c r="F537" i="3"/>
  <c r="F566" i="3" l="1"/>
  <c r="G566" i="3"/>
  <c r="G553" i="3"/>
  <c r="F553" i="3"/>
  <c r="G571" i="3"/>
  <c r="F571" i="3"/>
  <c r="G578" i="3"/>
  <c r="F578" i="3"/>
  <c r="G572" i="3"/>
  <c r="F572" i="3"/>
  <c r="G574" i="3"/>
  <c r="F574" i="3"/>
  <c r="G573" i="3"/>
  <c r="F573" i="3"/>
  <c r="F582" i="3" l="1"/>
  <c r="G582" i="3"/>
  <c r="F569" i="3"/>
  <c r="G569" i="3"/>
  <c r="F588" i="3"/>
  <c r="G588" i="3"/>
  <c r="G587" i="3"/>
  <c r="F587" i="3"/>
  <c r="G585" i="3" l="1"/>
  <c r="F585" i="3"/>
</calcChain>
</file>

<file path=xl/sharedStrings.xml><?xml version="1.0" encoding="utf-8"?>
<sst xmlns="http://schemas.openxmlformats.org/spreadsheetml/2006/main" count="401" uniqueCount="183">
  <si>
    <t xml:space="preserve">(#6) </t>
  </si>
  <si>
    <t xml:space="preserve">(#7) </t>
  </si>
  <si>
    <t xml:space="preserve">(#8) </t>
  </si>
  <si>
    <t xml:space="preserve"> (#9) </t>
  </si>
  <si>
    <t xml:space="preserve"> (#10) </t>
  </si>
  <si>
    <t xml:space="preserve">(#11) </t>
  </si>
  <si>
    <t xml:space="preserve">(#12) </t>
  </si>
  <si>
    <t xml:space="preserve">(#13) </t>
  </si>
  <si>
    <t xml:space="preserve"> (#15) </t>
  </si>
  <si>
    <t xml:space="preserve">(#16) </t>
  </si>
  <si>
    <t xml:space="preserve"> (#17) </t>
  </si>
  <si>
    <t xml:space="preserve">(#1) </t>
  </si>
  <si>
    <t xml:space="preserve"> (#2) </t>
  </si>
  <si>
    <t xml:space="preserve">(#3) </t>
  </si>
  <si>
    <t xml:space="preserve"> (#4) </t>
  </si>
  <si>
    <t xml:space="preserve"> (#5) </t>
  </si>
  <si>
    <t>H</t>
  </si>
  <si>
    <t>S</t>
  </si>
  <si>
    <t>A</t>
  </si>
  <si>
    <t>B</t>
  </si>
  <si>
    <t>kEB</t>
  </si>
  <si>
    <t>Amitriptyline</t>
  </si>
  <si>
    <t>NN-Diethylacetamide</t>
  </si>
  <si>
    <t>Ethylbenzene</t>
  </si>
  <si>
    <t>Anisole</t>
  </si>
  <si>
    <t>Benzonitrile</t>
  </si>
  <si>
    <t>trans-Chalcone</t>
  </si>
  <si>
    <t>Clipeus C18</t>
  </si>
  <si>
    <t>Higgins Analytical</t>
  </si>
  <si>
    <t>Clipeus C8</t>
  </si>
  <si>
    <t>Clipeus Cyano</t>
  </si>
  <si>
    <t>CN</t>
  </si>
  <si>
    <t>Clipeus Phenyl</t>
  </si>
  <si>
    <t>phenyl</t>
  </si>
  <si>
    <t>C2.8</t>
  </si>
  <si>
    <t>Column</t>
  </si>
  <si>
    <t>k(EB)</t>
  </si>
  <si>
    <t>N</t>
  </si>
  <si>
    <t>tR</t>
  </si>
  <si>
    <t>w</t>
  </si>
  <si>
    <t>n-butylbenzoic acid</t>
  </si>
  <si>
    <t>MIX A</t>
  </si>
  <si>
    <t>MIX B</t>
  </si>
  <si>
    <t>Acetophenone</t>
  </si>
  <si>
    <t>tmax</t>
  </si>
  <si>
    <t>Signal</t>
  </si>
  <si>
    <t>Time</t>
  </si>
  <si>
    <t>tM</t>
  </si>
  <si>
    <t>Index</t>
  </si>
  <si>
    <t>k'</t>
  </si>
  <si>
    <t>Thiourea</t>
  </si>
  <si>
    <t>tR'</t>
  </si>
  <si>
    <t>log(alpha')</t>
  </si>
  <si>
    <t>kw</t>
  </si>
  <si>
    <t>Compound</t>
  </si>
  <si>
    <t>n-Butylbenzoic acid</t>
  </si>
  <si>
    <t>5-Phenylpentanol</t>
  </si>
  <si>
    <t>N,N-Dimethylacetamide</t>
  </si>
  <si>
    <t>5,5-Diphenylhydantoin</t>
  </si>
  <si>
    <t>Toluene</t>
  </si>
  <si>
    <t>Nortriptylene</t>
  </si>
  <si>
    <t>Mefenamic acid</t>
  </si>
  <si>
    <t>4-Nitrophenol</t>
  </si>
  <si>
    <t>cis-Calchone</t>
  </si>
  <si>
    <t>10-solute test set</t>
  </si>
  <si>
    <t>18-solute test set</t>
  </si>
  <si>
    <t>Solute parameters</t>
  </si>
  <si>
    <t>Table values</t>
  </si>
  <si>
    <t>Calculated results</t>
  </si>
  <si>
    <t>Chromatogram</t>
  </si>
  <si>
    <t xml:space="preserve">Enter S-values here </t>
  </si>
  <si>
    <t>OBS: The order of the parameters is reversed</t>
  </si>
  <si>
    <t>Eluent</t>
  </si>
  <si>
    <t>Temp</t>
  </si>
  <si>
    <t>Comments</t>
  </si>
  <si>
    <t>Fs</t>
  </si>
  <si>
    <t>Stdev.</t>
  </si>
  <si>
    <t>Value</t>
  </si>
  <si>
    <t>Constant</t>
  </si>
  <si>
    <t>(the constant is the intecept in the regression)</t>
  </si>
  <si>
    <r>
      <t>(it should be 0, i.e.</t>
    </r>
    <r>
      <rPr>
        <sz val="11"/>
        <color theme="1"/>
        <rFont val="Symbol"/>
        <family val="1"/>
        <charset val="2"/>
      </rPr>
      <t>»</t>
    </r>
    <r>
      <rPr>
        <sz val="11"/>
        <color theme="1"/>
        <rFont val="Calibri"/>
        <family val="2"/>
        <scheme val="minor"/>
      </rPr>
      <t xml:space="preserve"> less than the Stdev)</t>
    </r>
  </si>
  <si>
    <t>C(2.8)</t>
  </si>
  <si>
    <r>
      <t xml:space="preserve">Phase ratio </t>
    </r>
    <r>
      <rPr>
        <sz val="11"/>
        <color theme="1"/>
        <rFont val="Symbol"/>
        <family val="1"/>
        <charset val="2"/>
      </rPr>
      <t>f</t>
    </r>
  </si>
  <si>
    <t>Calculated Linear-Solvent-Strength parameters log(kw) and S</t>
  </si>
  <si>
    <t>R2</t>
  </si>
  <si>
    <r>
      <t xml:space="preserve">Calculate tR for different </t>
    </r>
    <r>
      <rPr>
        <b/>
        <sz val="11"/>
        <color theme="1"/>
        <rFont val="Symbol"/>
        <family val="1"/>
        <charset val="2"/>
      </rPr>
      <t>f</t>
    </r>
    <r>
      <rPr>
        <b/>
        <sz val="11"/>
        <color theme="1"/>
        <rFont val="Calibri"/>
        <family val="2"/>
      </rPr>
      <t>'s</t>
    </r>
    <r>
      <rPr>
        <b/>
        <sz val="11"/>
        <color theme="1"/>
        <rFont val="Calibri"/>
        <family val="2"/>
        <scheme val="minor"/>
      </rPr>
      <t>:</t>
    </r>
  </si>
  <si>
    <t>1) Enter run conditions</t>
  </si>
  <si>
    <t>log(kw)</t>
  </si>
  <si>
    <t>f</t>
  </si>
  <si>
    <t>sqrt(N)</t>
  </si>
  <si>
    <t xml:space="preserve"> </t>
  </si>
  <si>
    <t>S*</t>
  </si>
  <si>
    <t>eta'</t>
  </si>
  <si>
    <t>sigma'</t>
  </si>
  <si>
    <t>beta'</t>
  </si>
  <si>
    <t>alpha'</t>
  </si>
  <si>
    <t>kappa'</t>
  </si>
  <si>
    <t>tM is taken from the first run</t>
  </si>
  <si>
    <r>
      <t xml:space="preserve">Plots of log(k) vs </t>
    </r>
    <r>
      <rPr>
        <b/>
        <sz val="11"/>
        <color theme="1"/>
        <rFont val="Symbol"/>
        <family val="1"/>
        <charset val="2"/>
      </rPr>
      <t>f</t>
    </r>
  </si>
  <si>
    <t>Enter:</t>
  </si>
  <si>
    <t>Run number</t>
  </si>
  <si>
    <t>Run conditions:</t>
  </si>
  <si>
    <t xml:space="preserve"> Log retention factors, log(k')</t>
  </si>
  <si>
    <t>Intermediate calculation of column parameters</t>
  </si>
  <si>
    <t>HS Parameters for the column:</t>
  </si>
  <si>
    <t>Intermediate results calculated by Excel</t>
  </si>
  <si>
    <t>id</t>
  </si>
  <si>
    <t>name</t>
  </si>
  <si>
    <t>manufacturer</t>
  </si>
  <si>
    <t>manufacturerID</t>
  </si>
  <si>
    <t>type</t>
  </si>
  <si>
    <t>C28</t>
  </si>
  <si>
    <t>C70</t>
  </si>
  <si>
    <t>retention</t>
  </si>
  <si>
    <t>Table values for columns, can be copied directly from the spreadsheet</t>
  </si>
  <si>
    <t>Comparison of columns - Fs</t>
  </si>
  <si>
    <t>NA</t>
  </si>
  <si>
    <t>Intermediate results for Fs</t>
  </si>
  <si>
    <t>Coefficients</t>
  </si>
  <si>
    <t>Parameters can be copied directly from the spreadsheet F Comparison</t>
  </si>
  <si>
    <t xml:space="preserve"> "F calculator" column A:L</t>
  </si>
  <si>
    <t>If Value is &lt;= Stdev, the parameter is quite uncertain</t>
  </si>
  <si>
    <t>Exprimental results:      Retention times, tR, min</t>
  </si>
  <si>
    <t>Experimental conditions and notes:</t>
  </si>
  <si>
    <t>Intermediate calculations:</t>
  </si>
  <si>
    <r>
      <rPr>
        <b/>
        <sz val="11"/>
        <color theme="0"/>
        <rFont val="Calibri"/>
        <family val="2"/>
        <scheme val="minor"/>
      </rPr>
      <t xml:space="preserve">2) Enter: Phase ratio </t>
    </r>
    <r>
      <rPr>
        <b/>
        <sz val="11"/>
        <color theme="0"/>
        <rFont val="Symbol"/>
        <family val="1"/>
        <charset val="2"/>
      </rPr>
      <t>f</t>
    </r>
    <r>
      <rPr>
        <b/>
        <sz val="11"/>
        <color theme="1"/>
        <rFont val="Calibri"/>
        <family val="2"/>
      </rPr>
      <t xml:space="preserve">        </t>
    </r>
    <r>
      <rPr>
        <b/>
        <sz val="11"/>
        <color theme="0"/>
        <rFont val="Calibri"/>
        <family val="2"/>
      </rPr>
      <t xml:space="preserve">and </t>
    </r>
    <r>
      <rPr>
        <b/>
        <sz val="11"/>
        <color theme="1"/>
        <rFont val="Calibri"/>
        <family val="2"/>
      </rPr>
      <t xml:space="preserve">               Retention times</t>
    </r>
  </si>
  <si>
    <t xml:space="preserve">5) You may use the scheme here to predict retention times tR for different phase ratios </t>
  </si>
  <si>
    <r>
      <t xml:space="preserve">4) Check the linearity of log(k) vs </t>
    </r>
    <r>
      <rPr>
        <sz val="11"/>
        <color theme="1"/>
        <rFont val="Symbol"/>
        <family val="1"/>
        <charset val="2"/>
      </rPr>
      <t>f</t>
    </r>
    <r>
      <rPr>
        <sz val="11"/>
        <color theme="1"/>
        <rFont val="Calibri"/>
        <family val="2"/>
      </rPr>
      <t xml:space="preserve"> and consider to reduce the range, to get a linear range </t>
    </r>
  </si>
  <si>
    <t>(write a comment in 1) and write, what the Phase Ratio was, but keep tR in the second Table)</t>
  </si>
  <si>
    <t>(remove the Phase Ratio in D11-L11  and the run will be remove from the calculations)</t>
  </si>
  <si>
    <t>You may also enter HS-parameters from another run here</t>
  </si>
  <si>
    <t>Column HS-Parameters</t>
  </si>
  <si>
    <t>Only H-S*-A-B-C2.8 and retention are used in the calculations</t>
  </si>
  <si>
    <t>HS-conditions 50 % ACN</t>
  </si>
  <si>
    <t>Predict retention times for test compounds under standard HS-conditions on any column with known HS-parameters</t>
  </si>
  <si>
    <t>Intermediat values</t>
  </si>
  <si>
    <t>HS + LSS model</t>
  </si>
  <si>
    <t>HS model</t>
  </si>
  <si>
    <t>0) Delete the numbers in D11:F20 (they are only shown as an example)</t>
  </si>
  <si>
    <t>Hydrophobic-Subtraction model: Predict tR from theoretical solute and column parameters</t>
  </si>
  <si>
    <t>Prediction of tR at different solvent strengths (HS + LSS model)</t>
  </si>
  <si>
    <t>Predicted tR, min</t>
  </si>
  <si>
    <t>Do not use phase ratios &gt; 0.6 for real experiments!</t>
  </si>
  <si>
    <t>Retention times calculated from experimental HS-retention times tR in D11:D19</t>
  </si>
  <si>
    <r>
      <rPr>
        <b/>
        <sz val="11"/>
        <color theme="1"/>
        <rFont val="Calibri"/>
        <family val="2"/>
        <scheme val="minor"/>
      </rPr>
      <t xml:space="preserve"> Enter</t>
    </r>
    <r>
      <rPr>
        <sz val="11"/>
        <color theme="1"/>
        <rFont val="Calibri"/>
        <family val="2"/>
        <scheme val="minor"/>
      </rPr>
      <t xml:space="preserve"> experimental retention times tR</t>
    </r>
  </si>
  <si>
    <r>
      <rPr>
        <b/>
        <sz val="11"/>
        <color theme="1"/>
        <rFont val="Calibri"/>
        <family val="2"/>
        <scheme val="minor"/>
      </rPr>
      <t>Results:</t>
    </r>
    <r>
      <rPr>
        <sz val="11"/>
        <color theme="1"/>
        <rFont val="Calibri"/>
        <family val="2"/>
        <scheme val="minor"/>
      </rPr>
      <t xml:space="preserve"> Predicted tR and w values calculated from theoretical HS-parameters</t>
    </r>
  </si>
  <si>
    <t>Enter the theoretical values for the chromatographic system  (tmax is the the time for the end of the graphs)</t>
  </si>
  <si>
    <t>The buffer may precipitate in the system</t>
  </si>
  <si>
    <r>
      <rPr>
        <b/>
        <sz val="11"/>
        <color theme="1"/>
        <rFont val="Calibri"/>
        <family val="2"/>
        <scheme val="minor"/>
      </rPr>
      <t>3) The results:</t>
    </r>
    <r>
      <rPr>
        <sz val="11"/>
        <color theme="1"/>
        <rFont val="Calibri"/>
        <family val="2"/>
        <scheme val="minor"/>
      </rPr>
      <t xml:space="preserve"> The log(kw) and S -values are calculated automatically</t>
    </r>
  </si>
  <si>
    <r>
      <t xml:space="preserve"> 1) </t>
    </r>
    <r>
      <rPr>
        <b/>
        <sz val="11"/>
        <color theme="1"/>
        <rFont val="Calibri"/>
        <family val="2"/>
        <scheme val="minor"/>
      </rPr>
      <t>Enter</t>
    </r>
    <r>
      <rPr>
        <sz val="11"/>
        <color theme="1"/>
        <rFont val="Calibri"/>
        <family val="2"/>
        <scheme val="minor"/>
      </rPr>
      <t xml:space="preserve"> run conditions here</t>
    </r>
  </si>
  <si>
    <t>2) Delete the values in D11:d19  (they are only shown as an example)</t>
  </si>
  <si>
    <r>
      <rPr>
        <b/>
        <sz val="11"/>
        <color theme="1"/>
        <rFont val="Calibri"/>
        <family val="2"/>
        <scheme val="minor"/>
      </rPr>
      <t>3) The result:</t>
    </r>
    <r>
      <rPr>
        <sz val="11"/>
        <color theme="1"/>
        <rFont val="Calibri"/>
        <family val="2"/>
        <scheme val="minor"/>
      </rPr>
      <t xml:space="preserve"> HS-column parameters for the column</t>
    </r>
  </si>
  <si>
    <t>4) Copy-Paste column parameters for another column here</t>
  </si>
  <si>
    <r>
      <rPr>
        <b/>
        <sz val="11"/>
        <color theme="1"/>
        <rFont val="Calibri"/>
        <family val="2"/>
        <scheme val="minor"/>
      </rPr>
      <t>5) The result:</t>
    </r>
    <r>
      <rPr>
        <sz val="11"/>
        <color theme="1"/>
        <rFont val="Calibri"/>
        <family val="2"/>
        <scheme val="minor"/>
      </rPr>
      <t xml:space="preserve"> The column comparison function </t>
    </r>
    <r>
      <rPr>
        <b/>
        <sz val="11"/>
        <color theme="1"/>
        <rFont val="Calibri"/>
        <family val="2"/>
        <scheme val="minor"/>
      </rPr>
      <t>Fs</t>
    </r>
    <r>
      <rPr>
        <sz val="11"/>
        <color theme="1"/>
        <rFont val="Calibri"/>
        <family val="2"/>
        <scheme val="minor"/>
      </rPr>
      <t xml:space="preserve"> will be calculated</t>
    </r>
  </si>
  <si>
    <t>You may enter experimental S-values instead of S=4</t>
  </si>
  <si>
    <t>6) predicted tR for other phase ratios</t>
  </si>
  <si>
    <t>Intermediate values calculated by the program</t>
  </si>
  <si>
    <r>
      <t xml:space="preserve">Most of the cells are protected - if you want to change that, go to </t>
    </r>
    <r>
      <rPr>
        <i/>
        <sz val="11"/>
        <color theme="1"/>
        <rFont val="Calibri"/>
        <family val="2"/>
        <scheme val="minor"/>
      </rPr>
      <t>Review</t>
    </r>
    <r>
      <rPr>
        <sz val="11"/>
        <color theme="1"/>
        <rFont val="Calibri"/>
        <family val="2"/>
        <scheme val="minor"/>
      </rPr>
      <t xml:space="preserve"> and click on </t>
    </r>
    <r>
      <rPr>
        <i/>
        <sz val="11"/>
        <color theme="1"/>
        <rFont val="Calibri"/>
        <family val="2"/>
        <scheme val="minor"/>
      </rPr>
      <t>Unprotect Sheet</t>
    </r>
  </si>
  <si>
    <t>MeCN:H2= 50:50</t>
  </si>
  <si>
    <t>35 oC</t>
  </si>
  <si>
    <r>
      <rPr>
        <b/>
        <sz val="11"/>
        <color theme="1"/>
        <rFont val="Calibri"/>
        <family val="2"/>
        <scheme val="minor"/>
      </rPr>
      <t>6)</t>
    </r>
    <r>
      <rPr>
        <sz val="11"/>
        <color theme="1"/>
        <rFont val="Calibri"/>
        <family val="2"/>
        <scheme val="minor"/>
      </rPr>
      <t xml:space="preserve"> Predicted tR and w</t>
    </r>
  </si>
  <si>
    <t>% B</t>
  </si>
  <si>
    <t>Input for the plot (% B, N and tmax)</t>
  </si>
  <si>
    <t>tM(manual)</t>
  </si>
  <si>
    <t>tM(experimental)</t>
  </si>
  <si>
    <t>tM(prediction)</t>
  </si>
  <si>
    <t>The program will use the experimental dead time</t>
  </si>
  <si>
    <t>value for tM here</t>
  </si>
  <si>
    <t xml:space="preserve">from the HS-experient unless you enter a </t>
  </si>
  <si>
    <t>Experimental detrmination of HS-parameters</t>
  </si>
  <si>
    <t>Experimental detrmination of LSS-parameters</t>
  </si>
  <si>
    <t>C7.0</t>
  </si>
  <si>
    <t>Copy-Paste column parameters into this field</t>
  </si>
  <si>
    <t xml:space="preserve">                       Enter experimental values here</t>
  </si>
  <si>
    <r>
      <t xml:space="preserve">Phase ratio </t>
    </r>
    <r>
      <rPr>
        <b/>
        <sz val="11"/>
        <color rgb="FFFF0000"/>
        <rFont val="Symbol"/>
        <family val="1"/>
        <charset val="2"/>
      </rPr>
      <t>f</t>
    </r>
  </si>
  <si>
    <t>Author: Bo Svensmark, Analytical Chemistry PLEN, svensmark@plen.ku.dk, 2015</t>
  </si>
  <si>
    <t>Get the column parameters from the sheet F calculator</t>
  </si>
  <si>
    <t>Atlantis dC18</t>
  </si>
  <si>
    <t>Waters</t>
  </si>
  <si>
    <t>XBridge C8</t>
  </si>
  <si>
    <t>XBridge C18</t>
  </si>
  <si>
    <t>Isocratic_LC_HS_LSSmodels_1.2.xlsx</t>
  </si>
  <si>
    <t>-S*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</si>
</sst>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"/>
    <numFmt numFmtId="166" formatCode="0.00000"/>
  </numFmts>
  <fonts count="22" x14ac:knownFonts="1">
    <font>
      <sz val="11"/>
      <color theme="1"/>
      <name val="Calibri"/>
      <family val="2"/>
      <scheme val="minor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color theme="1"/>
      <name val="Symbol"/>
      <family val="1"/>
      <charset val="2"/>
    </font>
    <font>
      <b/>
      <sz val="11"/>
      <color theme="1"/>
      <name val="Calibri"/>
      <family val="2"/>
    </font>
    <font>
      <b/>
      <sz val="11"/>
      <color theme="1" tint="0.34998626667073579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99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Symbol"/>
      <family val="1"/>
      <charset val="2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 tint="0.34998626667073579"/>
      <name val="Symbol"/>
      <family val="1"/>
      <charset val="2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Symbol"/>
      <family val="1"/>
      <charset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7">
    <xf numFmtId="0" fontId="0" fillId="0" borderId="0" xfId="0"/>
    <xf numFmtId="0" fontId="1" fillId="0" borderId="0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3" fillId="0" borderId="0" xfId="0" applyFont="1"/>
    <xf numFmtId="0" fontId="3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2" fillId="0" borderId="5" xfId="0" applyFont="1" applyBorder="1" applyAlignment="1">
      <alignment vertical="top" wrapText="1"/>
    </xf>
    <xf numFmtId="0" fontId="0" fillId="0" borderId="6" xfId="0" applyBorder="1"/>
    <xf numFmtId="0" fontId="0" fillId="0" borderId="7" xfId="0" applyBorder="1"/>
    <xf numFmtId="0" fontId="1" fillId="0" borderId="7" xfId="0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0" fillId="2" borderId="0" xfId="0" applyFill="1"/>
    <xf numFmtId="0" fontId="0" fillId="4" borderId="0" xfId="0" applyFill="1"/>
    <xf numFmtId="0" fontId="0" fillId="6" borderId="0" xfId="0" applyFill="1"/>
    <xf numFmtId="0" fontId="0" fillId="7" borderId="0" xfId="0" applyFill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 applyBorder="1" applyAlignment="1">
      <alignment horizontal="center"/>
    </xf>
    <xf numFmtId="0" fontId="3" fillId="6" borderId="0" xfId="0" applyFont="1" applyFill="1"/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7" xfId="0" applyFill="1" applyBorder="1" applyAlignment="1">
      <alignment horizontal="left"/>
    </xf>
    <xf numFmtId="0" fontId="3" fillId="5" borderId="1" xfId="0" applyFont="1" applyFill="1" applyBorder="1"/>
    <xf numFmtId="0" fontId="0" fillId="5" borderId="2" xfId="0" applyFill="1" applyBorder="1"/>
    <xf numFmtId="0" fontId="0" fillId="5" borderId="3" xfId="0" applyFill="1" applyBorder="1"/>
    <xf numFmtId="0" fontId="0" fillId="0" borderId="0" xfId="0"/>
    <xf numFmtId="0" fontId="3" fillId="0" borderId="0" xfId="0" applyFont="1"/>
    <xf numFmtId="0" fontId="0" fillId="3" borderId="0" xfId="0" applyFill="1"/>
    <xf numFmtId="0" fontId="0" fillId="2" borderId="0" xfId="0" applyFill="1"/>
    <xf numFmtId="0" fontId="0" fillId="5" borderId="0" xfId="0" applyFill="1" applyBorder="1"/>
    <xf numFmtId="0" fontId="0" fillId="5" borderId="0" xfId="0" applyFill="1"/>
    <xf numFmtId="0" fontId="0" fillId="5" borderId="13" xfId="0" applyFill="1" applyBorder="1"/>
    <xf numFmtId="0" fontId="10" fillId="5" borderId="4" xfId="0" applyFont="1" applyFill="1" applyBorder="1"/>
    <xf numFmtId="0" fontId="10" fillId="5" borderId="0" xfId="0" applyFont="1" applyFill="1" applyBorder="1"/>
    <xf numFmtId="0" fontId="10" fillId="5" borderId="5" xfId="0" applyFont="1" applyFill="1" applyBorder="1"/>
    <xf numFmtId="0" fontId="6" fillId="5" borderId="0" xfId="0" applyFont="1" applyFill="1" applyBorder="1" applyAlignment="1">
      <alignment vertical="top" wrapText="1"/>
    </xf>
    <xf numFmtId="0" fontId="6" fillId="5" borderId="5" xfId="0" applyFont="1" applyFill="1" applyBorder="1" applyAlignment="1">
      <alignment vertical="top" wrapText="1"/>
    </xf>
    <xf numFmtId="0" fontId="11" fillId="5" borderId="4" xfId="0" applyFont="1" applyFill="1" applyBorder="1"/>
    <xf numFmtId="0" fontId="11" fillId="5" borderId="0" xfId="0" applyFont="1" applyFill="1" applyBorder="1"/>
    <xf numFmtId="0" fontId="11" fillId="5" borderId="6" xfId="0" applyFont="1" applyFill="1" applyBorder="1"/>
    <xf numFmtId="0" fontId="11" fillId="5" borderId="7" xfId="0" applyFont="1" applyFill="1" applyBorder="1"/>
    <xf numFmtId="0" fontId="6" fillId="5" borderId="7" xfId="0" applyFont="1" applyFill="1" applyBorder="1" applyAlignment="1">
      <alignment vertical="top" wrapText="1"/>
    </xf>
    <xf numFmtId="0" fontId="6" fillId="5" borderId="8" xfId="0" applyFont="1" applyFill="1" applyBorder="1" applyAlignment="1">
      <alignment vertical="top" wrapText="1"/>
    </xf>
    <xf numFmtId="0" fontId="0" fillId="5" borderId="12" xfId="0" applyFill="1" applyBorder="1"/>
    <xf numFmtId="2" fontId="0" fillId="5" borderId="14" xfId="0" applyNumberFormat="1" applyFill="1" applyBorder="1"/>
    <xf numFmtId="0" fontId="3" fillId="5" borderId="0" xfId="0" applyFont="1" applyFill="1"/>
    <xf numFmtId="0" fontId="15" fillId="2" borderId="0" xfId="0" applyFont="1" applyFill="1" applyBorder="1" applyAlignment="1">
      <alignment horizontal="left"/>
    </xf>
    <xf numFmtId="0" fontId="16" fillId="2" borderId="0" xfId="0" applyFont="1" applyFill="1"/>
    <xf numFmtId="2" fontId="0" fillId="9" borderId="1" xfId="0" applyNumberFormat="1" applyFill="1" applyBorder="1" applyAlignment="1">
      <alignment horizontal="center"/>
    </xf>
    <xf numFmtId="2" fontId="0" fillId="9" borderId="2" xfId="0" applyNumberFormat="1" applyFill="1" applyBorder="1" applyAlignment="1">
      <alignment horizontal="center"/>
    </xf>
    <xf numFmtId="2" fontId="0" fillId="9" borderId="3" xfId="0" applyNumberFormat="1" applyFill="1" applyBorder="1" applyAlignment="1">
      <alignment horizontal="center"/>
    </xf>
    <xf numFmtId="2" fontId="0" fillId="9" borderId="4" xfId="0" applyNumberFormat="1" applyFill="1" applyBorder="1" applyAlignment="1">
      <alignment horizontal="center"/>
    </xf>
    <xf numFmtId="2" fontId="0" fillId="9" borderId="0" xfId="0" applyNumberFormat="1" applyFill="1" applyBorder="1" applyAlignment="1">
      <alignment horizontal="center"/>
    </xf>
    <xf numFmtId="2" fontId="0" fillId="9" borderId="5" xfId="0" applyNumberFormat="1" applyFill="1" applyBorder="1" applyAlignment="1">
      <alignment horizontal="center"/>
    </xf>
    <xf numFmtId="2" fontId="0" fillId="9" borderId="6" xfId="0" applyNumberFormat="1" applyFill="1" applyBorder="1" applyAlignment="1">
      <alignment horizontal="center"/>
    </xf>
    <xf numFmtId="2" fontId="0" fillId="9" borderId="7" xfId="0" applyNumberFormat="1" applyFill="1" applyBorder="1" applyAlignment="1">
      <alignment horizontal="center"/>
    </xf>
    <xf numFmtId="2" fontId="0" fillId="9" borderId="8" xfId="0" applyNumberFormat="1" applyFill="1" applyBorder="1" applyAlignment="1">
      <alignment horizontal="center"/>
    </xf>
    <xf numFmtId="0" fontId="0" fillId="9" borderId="0" xfId="0" applyFill="1"/>
    <xf numFmtId="0" fontId="0" fillId="6" borderId="0" xfId="0" applyFill="1" applyProtection="1"/>
    <xf numFmtId="0" fontId="0" fillId="0" borderId="0" xfId="0" applyProtection="1"/>
    <xf numFmtId="0" fontId="0" fillId="4" borderId="0" xfId="0" applyFill="1" applyBorder="1" applyProtection="1"/>
    <xf numFmtId="0" fontId="0" fillId="4" borderId="0" xfId="0" applyFill="1" applyProtection="1"/>
    <xf numFmtId="0" fontId="0" fillId="0" borderId="0" xfId="0" applyFill="1" applyBorder="1" applyProtection="1"/>
    <xf numFmtId="0" fontId="0" fillId="2" borderId="0" xfId="0" applyFill="1" applyBorder="1" applyProtection="1"/>
    <xf numFmtId="0" fontId="0" fillId="2" borderId="0" xfId="0" applyFill="1" applyProtection="1"/>
    <xf numFmtId="0" fontId="0" fillId="7" borderId="0" xfId="0" applyFill="1" applyBorder="1" applyProtection="1"/>
    <xf numFmtId="0" fontId="3" fillId="0" borderId="0" xfId="0" applyFont="1" applyFill="1" applyBorder="1" applyProtection="1"/>
    <xf numFmtId="0" fontId="0" fillId="7" borderId="0" xfId="0" applyFill="1" applyProtection="1"/>
    <xf numFmtId="2" fontId="0" fillId="0" borderId="0" xfId="0" applyNumberFormat="1" applyFill="1" applyBorder="1" applyProtection="1"/>
    <xf numFmtId="2" fontId="3" fillId="0" borderId="0" xfId="0" applyNumberFormat="1" applyFont="1" applyFill="1" applyBorder="1" applyProtection="1"/>
    <xf numFmtId="0" fontId="12" fillId="6" borderId="0" xfId="0" applyFont="1" applyFill="1" applyProtection="1"/>
    <xf numFmtId="0" fontId="0" fillId="10" borderId="8" xfId="0" applyFill="1" applyBorder="1" applyProtection="1"/>
    <xf numFmtId="0" fontId="0" fillId="11" borderId="0" xfId="0" applyFill="1" applyProtection="1"/>
    <xf numFmtId="165" fontId="6" fillId="5" borderId="0" xfId="0" applyNumberFormat="1" applyFont="1" applyFill="1" applyBorder="1" applyAlignment="1" applyProtection="1">
      <alignment horizontal="center"/>
    </xf>
    <xf numFmtId="2" fontId="0" fillId="8" borderId="0" xfId="0" applyNumberFormat="1" applyFill="1" applyBorder="1" applyProtection="1"/>
    <xf numFmtId="0" fontId="3" fillId="8" borderId="0" xfId="0" applyFont="1" applyFill="1" applyProtection="1"/>
    <xf numFmtId="0" fontId="0" fillId="8" borderId="0" xfId="0" applyFill="1" applyProtection="1"/>
    <xf numFmtId="2" fontId="0" fillId="8" borderId="7" xfId="0" applyNumberFormat="1" applyFill="1" applyBorder="1" applyProtection="1"/>
    <xf numFmtId="0" fontId="3" fillId="10" borderId="1" xfId="0" applyFont="1" applyFill="1" applyBorder="1" applyProtection="1"/>
    <xf numFmtId="0" fontId="0" fillId="10" borderId="2" xfId="0" applyFill="1" applyBorder="1" applyProtection="1"/>
    <xf numFmtId="0" fontId="0" fillId="10" borderId="3" xfId="0" applyFill="1" applyBorder="1" applyProtection="1"/>
    <xf numFmtId="0" fontId="0" fillId="10" borderId="4" xfId="0" applyFill="1" applyBorder="1" applyProtection="1"/>
    <xf numFmtId="0" fontId="0" fillId="10" borderId="0" xfId="0" applyFill="1" applyBorder="1" applyProtection="1"/>
    <xf numFmtId="2" fontId="0" fillId="10" borderId="0" xfId="0" applyNumberFormat="1" applyFill="1" applyBorder="1" applyProtection="1"/>
    <xf numFmtId="2" fontId="0" fillId="10" borderId="5" xfId="0" applyNumberFormat="1" applyFill="1" applyBorder="1" applyProtection="1"/>
    <xf numFmtId="0" fontId="0" fillId="10" borderId="6" xfId="0" applyFill="1" applyBorder="1" applyProtection="1"/>
    <xf numFmtId="0" fontId="0" fillId="10" borderId="7" xfId="0" applyFill="1" applyBorder="1" applyProtection="1"/>
    <xf numFmtId="0" fontId="0" fillId="10" borderId="1" xfId="0" applyFill="1" applyBorder="1" applyProtection="1"/>
    <xf numFmtId="0" fontId="0" fillId="10" borderId="5" xfId="0" applyFill="1" applyBorder="1" applyProtection="1"/>
    <xf numFmtId="0" fontId="0" fillId="0" borderId="0" xfId="0" applyFill="1" applyProtection="1"/>
    <xf numFmtId="0" fontId="0" fillId="0" borderId="6" xfId="0" applyFill="1" applyBorder="1" applyAlignment="1" applyProtection="1">
      <alignment horizontal="center"/>
      <protection locked="0"/>
    </xf>
    <xf numFmtId="0" fontId="0" fillId="0" borderId="7" xfId="0" applyFill="1" applyBorder="1" applyAlignment="1" applyProtection="1">
      <alignment horizontal="left"/>
      <protection locked="0"/>
    </xf>
    <xf numFmtId="0" fontId="0" fillId="0" borderId="7" xfId="0" applyFill="1" applyBorder="1" applyAlignment="1" applyProtection="1">
      <alignment horizontal="center"/>
      <protection locked="0"/>
    </xf>
    <xf numFmtId="0" fontId="0" fillId="2" borderId="0" xfId="0" applyFill="1" applyBorder="1"/>
    <xf numFmtId="0" fontId="14" fillId="2" borderId="6" xfId="0" applyFont="1" applyFill="1" applyBorder="1" applyAlignment="1">
      <alignment horizontal="center"/>
    </xf>
    <xf numFmtId="0" fontId="14" fillId="2" borderId="7" xfId="0" applyFont="1" applyFill="1" applyBorder="1" applyAlignment="1"/>
    <xf numFmtId="0" fontId="14" fillId="2" borderId="7" xfId="0" applyFont="1" applyFill="1" applyBorder="1" applyAlignment="1">
      <alignment horizontal="center"/>
    </xf>
    <xf numFmtId="0" fontId="0" fillId="0" borderId="5" xfId="0" applyFill="1" applyBorder="1" applyAlignment="1" applyProtection="1">
      <alignment horizontal="center"/>
      <protection locked="0"/>
    </xf>
    <xf numFmtId="0" fontId="14" fillId="2" borderId="0" xfId="0" applyFont="1" applyFill="1" applyBorder="1" applyAlignment="1">
      <alignment horizontal="center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0" xfId="0" applyFont="1" applyFill="1" applyBorder="1" applyAlignment="1" applyProtection="1">
      <alignment horizontal="center"/>
      <protection locked="0"/>
    </xf>
    <xf numFmtId="0" fontId="16" fillId="12" borderId="0" xfId="0" applyFont="1" applyFill="1"/>
    <xf numFmtId="0" fontId="0" fillId="12" borderId="0" xfId="0" applyFill="1"/>
    <xf numFmtId="0" fontId="0" fillId="12" borderId="0" xfId="0" applyFont="1" applyFill="1"/>
    <xf numFmtId="0" fontId="3" fillId="12" borderId="0" xfId="0" applyFont="1" applyFill="1"/>
    <xf numFmtId="0" fontId="20" fillId="12" borderId="0" xfId="0" applyFont="1" applyFill="1" applyProtection="1"/>
    <xf numFmtId="0" fontId="0" fillId="12" borderId="0" xfId="0" applyFill="1" applyBorder="1"/>
    <xf numFmtId="0" fontId="3" fillId="12" borderId="0" xfId="0" applyFont="1" applyFill="1" applyBorder="1"/>
    <xf numFmtId="0" fontId="0" fillId="10" borderId="0" xfId="0" applyFill="1" applyBorder="1"/>
    <xf numFmtId="2" fontId="0" fillId="10" borderId="0" xfId="0" applyNumberFormat="1" applyFill="1" applyBorder="1"/>
    <xf numFmtId="2" fontId="0" fillId="12" borderId="0" xfId="0" applyNumberFormat="1" applyFill="1" applyBorder="1"/>
    <xf numFmtId="0" fontId="0" fillId="10" borderId="4" xfId="0" applyFill="1" applyBorder="1"/>
    <xf numFmtId="2" fontId="0" fillId="10" borderId="5" xfId="0" applyNumberFormat="1" applyFill="1" applyBorder="1"/>
    <xf numFmtId="0" fontId="0" fillId="10" borderId="5" xfId="0" applyFill="1" applyBorder="1"/>
    <xf numFmtId="0" fontId="0" fillId="10" borderId="6" xfId="0" applyFill="1" applyBorder="1"/>
    <xf numFmtId="0" fontId="0" fillId="10" borderId="7" xfId="0" applyFill="1" applyBorder="1"/>
    <xf numFmtId="0" fontId="0" fillId="10" borderId="8" xfId="0" applyFill="1" applyBorder="1"/>
    <xf numFmtId="0" fontId="3" fillId="10" borderId="1" xfId="0" applyFont="1" applyFill="1" applyBorder="1"/>
    <xf numFmtId="0" fontId="0" fillId="10" borderId="2" xfId="0" applyFill="1" applyBorder="1"/>
    <xf numFmtId="0" fontId="0" fillId="10" borderId="3" xfId="0" applyFill="1" applyBorder="1"/>
    <xf numFmtId="0" fontId="0" fillId="0" borderId="0" xfId="0" applyFill="1" applyBorder="1" applyProtection="1">
      <protection locked="0"/>
    </xf>
    <xf numFmtId="0" fontId="0" fillId="12" borderId="2" xfId="0" applyFill="1" applyBorder="1" applyProtection="1"/>
    <xf numFmtId="0" fontId="0" fillId="12" borderId="0" xfId="0" applyFill="1" applyBorder="1" applyProtection="1"/>
    <xf numFmtId="0" fontId="2" fillId="12" borderId="0" xfId="0" applyFont="1" applyFill="1" applyBorder="1" applyAlignment="1" applyProtection="1">
      <alignment vertical="top" wrapText="1"/>
    </xf>
    <xf numFmtId="0" fontId="2" fillId="10" borderId="0" xfId="0" applyFont="1" applyFill="1" applyBorder="1" applyAlignment="1" applyProtection="1">
      <alignment vertical="top" wrapText="1"/>
    </xf>
    <xf numFmtId="0" fontId="0" fillId="0" borderId="4" xfId="0" applyFill="1" applyBorder="1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left"/>
      <protection locked="0"/>
    </xf>
    <xf numFmtId="0" fontId="14" fillId="7" borderId="0" xfId="0" applyFont="1" applyFill="1" applyBorder="1" applyAlignment="1" applyProtection="1"/>
    <xf numFmtId="0" fontId="14" fillId="7" borderId="0" xfId="0" applyFont="1" applyFill="1" applyBorder="1" applyAlignment="1" applyProtection="1">
      <alignment horizontal="center"/>
    </xf>
    <xf numFmtId="0" fontId="0" fillId="10" borderId="0" xfId="0" applyFill="1" applyBorder="1" applyAlignment="1" applyProtection="1">
      <alignment horizontal="center"/>
    </xf>
    <xf numFmtId="2" fontId="0" fillId="10" borderId="0" xfId="0" applyNumberFormat="1" applyFill="1" applyBorder="1" applyAlignment="1" applyProtection="1">
      <alignment horizontal="center"/>
    </xf>
    <xf numFmtId="2" fontId="0" fillId="10" borderId="7" xfId="0" applyNumberFormat="1" applyFill="1" applyBorder="1" applyAlignment="1" applyProtection="1">
      <alignment horizontal="center"/>
    </xf>
    <xf numFmtId="0" fontId="3" fillId="10" borderId="2" xfId="0" applyFont="1" applyFill="1" applyBorder="1" applyProtection="1"/>
    <xf numFmtId="0" fontId="0" fillId="10" borderId="0" xfId="0" applyFill="1" applyProtection="1"/>
    <xf numFmtId="0" fontId="0" fillId="10" borderId="1" xfId="0" applyFill="1" applyBorder="1" applyAlignment="1" applyProtection="1">
      <alignment horizontal="center"/>
    </xf>
    <xf numFmtId="0" fontId="0" fillId="10" borderId="2" xfId="0" applyFill="1" applyBorder="1" applyAlignment="1" applyProtection="1">
      <alignment horizontal="center"/>
    </xf>
    <xf numFmtId="0" fontId="3" fillId="10" borderId="2" xfId="0" applyFont="1" applyFill="1" applyBorder="1" applyAlignment="1" applyProtection="1">
      <alignment horizontal="left"/>
    </xf>
    <xf numFmtId="0" fontId="0" fillId="10" borderId="9" xfId="0" applyFont="1" applyFill="1" applyBorder="1" applyAlignment="1" applyProtection="1">
      <alignment horizontal="center"/>
    </xf>
    <xf numFmtId="0" fontId="0" fillId="10" borderId="4" xfId="0" applyFill="1" applyBorder="1" applyAlignment="1" applyProtection="1">
      <alignment horizontal="center"/>
    </xf>
    <xf numFmtId="0" fontId="0" fillId="10" borderId="10" xfId="0" applyFont="1" applyFill="1" applyBorder="1" applyAlignment="1" applyProtection="1">
      <alignment horizontal="center"/>
    </xf>
    <xf numFmtId="0" fontId="0" fillId="10" borderId="6" xfId="0" applyFill="1" applyBorder="1" applyAlignment="1" applyProtection="1">
      <alignment horizontal="left"/>
    </xf>
    <xf numFmtId="0" fontId="0" fillId="10" borderId="7" xfId="0" applyFill="1" applyBorder="1" applyAlignment="1" applyProtection="1">
      <alignment horizontal="center"/>
    </xf>
    <xf numFmtId="0" fontId="0" fillId="10" borderId="11" xfId="0" applyFont="1" applyFill="1" applyBorder="1" applyAlignment="1" applyProtection="1">
      <alignment horizontal="center"/>
    </xf>
    <xf numFmtId="2" fontId="0" fillId="10" borderId="10" xfId="0" applyNumberFormat="1" applyFont="1" applyFill="1" applyBorder="1" applyAlignment="1" applyProtection="1">
      <alignment horizontal="center"/>
    </xf>
    <xf numFmtId="0" fontId="0" fillId="10" borderId="6" xfId="0" applyFill="1" applyBorder="1" applyAlignment="1" applyProtection="1">
      <alignment horizontal="center"/>
    </xf>
    <xf numFmtId="2" fontId="0" fillId="10" borderId="11" xfId="0" applyNumberFormat="1" applyFont="1" applyFill="1" applyBorder="1" applyAlignment="1" applyProtection="1">
      <alignment horizontal="center"/>
    </xf>
    <xf numFmtId="0" fontId="16" fillId="12" borderId="1" xfId="0" applyFont="1" applyFill="1" applyBorder="1" applyProtection="1"/>
    <xf numFmtId="0" fontId="0" fillId="12" borderId="0" xfId="0" applyFill="1" applyProtection="1"/>
    <xf numFmtId="0" fontId="0" fillId="12" borderId="4" xfId="0" applyFill="1" applyBorder="1" applyProtection="1"/>
    <xf numFmtId="164" fontId="0" fillId="12" borderId="0" xfId="0" applyNumberFormat="1" applyFill="1" applyBorder="1" applyProtection="1"/>
    <xf numFmtId="0" fontId="3" fillId="12" borderId="0" xfId="0" applyFont="1" applyFill="1" applyBorder="1" applyProtection="1"/>
    <xf numFmtId="0" fontId="0" fillId="12" borderId="0" xfId="0" applyFill="1" applyAlignment="1" applyProtection="1">
      <alignment horizontal="center"/>
    </xf>
    <xf numFmtId="0" fontId="3" fillId="9" borderId="1" xfId="0" applyFont="1" applyFill="1" applyBorder="1" applyProtection="1"/>
    <xf numFmtId="0" fontId="3" fillId="9" borderId="2" xfId="0" applyFont="1" applyFill="1" applyBorder="1" applyProtection="1"/>
    <xf numFmtId="0" fontId="0" fillId="9" borderId="2" xfId="0" applyFill="1" applyBorder="1" applyProtection="1"/>
    <xf numFmtId="0" fontId="0" fillId="9" borderId="3" xfId="0" applyFill="1" applyBorder="1" applyProtection="1"/>
    <xf numFmtId="0" fontId="0" fillId="9" borderId="4" xfId="0" applyFill="1" applyBorder="1" applyProtection="1"/>
    <xf numFmtId="0" fontId="0" fillId="9" borderId="0" xfId="0" applyFill="1" applyBorder="1" applyProtection="1"/>
    <xf numFmtId="0" fontId="0" fillId="9" borderId="5" xfId="0" applyFill="1" applyBorder="1" applyProtection="1"/>
    <xf numFmtId="0" fontId="3" fillId="9" borderId="6" xfId="0" applyFont="1" applyFill="1" applyBorder="1" applyAlignment="1" applyProtection="1">
      <alignment horizontal="center"/>
    </xf>
    <xf numFmtId="0" fontId="3" fillId="9" borderId="7" xfId="0" applyFont="1" applyFill="1" applyBorder="1" applyAlignment="1" applyProtection="1">
      <alignment horizontal="center"/>
    </xf>
    <xf numFmtId="0" fontId="3" fillId="9" borderId="8" xfId="0" applyFont="1" applyFill="1" applyBorder="1" applyAlignment="1" applyProtection="1">
      <alignment horizontal="center"/>
    </xf>
    <xf numFmtId="164" fontId="0" fillId="9" borderId="6" xfId="0" applyNumberFormat="1" applyFill="1" applyBorder="1" applyAlignment="1" applyProtection="1">
      <alignment horizontal="center"/>
    </xf>
    <xf numFmtId="164" fontId="0" fillId="9" borderId="7" xfId="0" applyNumberFormat="1" applyFill="1" applyBorder="1" applyAlignment="1" applyProtection="1">
      <alignment horizontal="center"/>
    </xf>
    <xf numFmtId="2" fontId="0" fillId="9" borderId="8" xfId="0" applyNumberFormat="1" applyFill="1" applyBorder="1" applyAlignment="1" applyProtection="1">
      <alignment horizontal="center"/>
    </xf>
    <xf numFmtId="0" fontId="0" fillId="9" borderId="1" xfId="0" applyFill="1" applyBorder="1"/>
    <xf numFmtId="0" fontId="3" fillId="9" borderId="2" xfId="0" applyFont="1" applyFill="1" applyBorder="1"/>
    <xf numFmtId="0" fontId="0" fillId="9" borderId="2" xfId="0" applyFill="1" applyBorder="1"/>
    <xf numFmtId="0" fontId="0" fillId="9" borderId="4" xfId="0" applyFill="1" applyBorder="1"/>
    <xf numFmtId="0" fontId="0" fillId="9" borderId="0" xfId="0" applyFill="1" applyBorder="1"/>
    <xf numFmtId="0" fontId="6" fillId="9" borderId="2" xfId="0" applyFont="1" applyFill="1" applyBorder="1"/>
    <xf numFmtId="0" fontId="6" fillId="9" borderId="3" xfId="0" applyFont="1" applyFill="1" applyBorder="1"/>
    <xf numFmtId="0" fontId="6" fillId="9" borderId="0" xfId="0" applyFont="1" applyFill="1" applyBorder="1"/>
    <xf numFmtId="0" fontId="6" fillId="9" borderId="5" xfId="0" applyFont="1" applyFill="1" applyBorder="1"/>
    <xf numFmtId="0" fontId="0" fillId="9" borderId="6" xfId="0" applyFill="1" applyBorder="1"/>
    <xf numFmtId="0" fontId="6" fillId="9" borderId="7" xfId="0" applyFont="1" applyFill="1" applyBorder="1"/>
    <xf numFmtId="0" fontId="0" fillId="9" borderId="8" xfId="0" applyFill="1" applyBorder="1"/>
    <xf numFmtId="0" fontId="0" fillId="9" borderId="3" xfId="0" applyFill="1" applyBorder="1"/>
    <xf numFmtId="0" fontId="0" fillId="9" borderId="5" xfId="0" applyFill="1" applyBorder="1"/>
    <xf numFmtId="0" fontId="3" fillId="9" borderId="0" xfId="0" applyFont="1" applyFill="1" applyBorder="1" applyAlignment="1">
      <alignment horizontal="center"/>
    </xf>
    <xf numFmtId="0" fontId="3" fillId="9" borderId="3" xfId="0" applyFont="1" applyFill="1" applyBorder="1"/>
    <xf numFmtId="0" fontId="3" fillId="9" borderId="5" xfId="0" applyFont="1" applyFill="1" applyBorder="1" applyAlignment="1">
      <alignment horizontal="center"/>
    </xf>
    <xf numFmtId="0" fontId="3" fillId="2" borderId="0" xfId="0" applyFont="1" applyFill="1" applyBorder="1"/>
    <xf numFmtId="0" fontId="3" fillId="7" borderId="0" xfId="0" applyFont="1" applyFill="1" applyBorder="1"/>
    <xf numFmtId="0" fontId="0" fillId="7" borderId="0" xfId="0" applyFill="1" applyBorder="1"/>
    <xf numFmtId="0" fontId="3" fillId="11" borderId="0" xfId="0" applyFont="1" applyFill="1" applyBorder="1" applyProtection="1"/>
    <xf numFmtId="0" fontId="3" fillId="7" borderId="0" xfId="0" applyFont="1" applyFill="1" applyBorder="1" applyProtection="1"/>
    <xf numFmtId="164" fontId="16" fillId="7" borderId="0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horizontal="center"/>
      <protection locked="0"/>
    </xf>
    <xf numFmtId="0" fontId="3" fillId="4" borderId="0" xfId="0" applyFont="1" applyFill="1" applyBorder="1" applyProtection="1"/>
    <xf numFmtId="0" fontId="3" fillId="2" borderId="0" xfId="0" applyFont="1" applyFill="1" applyBorder="1" applyProtection="1"/>
    <xf numFmtId="0" fontId="3" fillId="10" borderId="0" xfId="0" applyFont="1" applyFill="1" applyBorder="1" applyProtection="1"/>
    <xf numFmtId="0" fontId="0" fillId="2" borderId="0" xfId="0" applyFill="1" applyBorder="1" applyAlignment="1" applyProtection="1">
      <alignment horizontal="center"/>
    </xf>
    <xf numFmtId="2" fontId="0" fillId="0" borderId="0" xfId="0" applyNumberFormat="1" applyFill="1" applyBorder="1" applyAlignment="1" applyProtection="1">
      <alignment horizontal="center"/>
      <protection locked="0"/>
    </xf>
    <xf numFmtId="164" fontId="0" fillId="10" borderId="0" xfId="0" applyNumberFormat="1" applyFill="1" applyBorder="1" applyAlignment="1" applyProtection="1">
      <alignment horizontal="center"/>
    </xf>
    <xf numFmtId="0" fontId="0" fillId="9" borderId="1" xfId="0" applyFill="1" applyBorder="1" applyProtection="1"/>
    <xf numFmtId="2" fontId="6" fillId="9" borderId="4" xfId="0" applyNumberFormat="1" applyFont="1" applyFill="1" applyBorder="1" applyAlignment="1" applyProtection="1">
      <alignment horizontal="center"/>
    </xf>
    <xf numFmtId="2" fontId="6" fillId="9" borderId="6" xfId="0" applyNumberFormat="1" applyFont="1" applyFill="1" applyBorder="1" applyAlignment="1" applyProtection="1">
      <alignment horizontal="center"/>
    </xf>
    <xf numFmtId="0" fontId="9" fillId="2" borderId="0" xfId="0" applyFont="1" applyFill="1" applyBorder="1" applyProtection="1"/>
    <xf numFmtId="0" fontId="16" fillId="2" borderId="0" xfId="0" applyFont="1" applyFill="1" applyBorder="1" applyAlignment="1" applyProtection="1">
      <alignment horizontal="center"/>
    </xf>
    <xf numFmtId="0" fontId="3" fillId="9" borderId="0" xfId="0" applyFont="1" applyFill="1" applyBorder="1" applyAlignment="1" applyProtection="1">
      <alignment horizontal="center"/>
    </xf>
    <xf numFmtId="164" fontId="6" fillId="0" borderId="0" xfId="0" applyNumberFormat="1" applyFont="1" applyFill="1" applyBorder="1" applyAlignment="1" applyProtection="1">
      <alignment horizontal="center"/>
      <protection locked="0"/>
    </xf>
    <xf numFmtId="2" fontId="6" fillId="9" borderId="0" xfId="0" applyNumberFormat="1" applyFont="1" applyFill="1" applyBorder="1" applyAlignment="1" applyProtection="1">
      <alignment horizontal="center"/>
    </xf>
    <xf numFmtId="2" fontId="0" fillId="9" borderId="0" xfId="0" applyNumberFormat="1" applyFill="1" applyBorder="1" applyAlignment="1" applyProtection="1">
      <alignment horizontal="center"/>
    </xf>
    <xf numFmtId="0" fontId="18" fillId="9" borderId="1" xfId="0" applyFont="1" applyFill="1" applyBorder="1" applyAlignment="1" applyProtection="1">
      <alignment horizontal="center"/>
    </xf>
    <xf numFmtId="0" fontId="9" fillId="9" borderId="6" xfId="0" applyFont="1" applyFill="1" applyBorder="1" applyAlignment="1" applyProtection="1">
      <alignment horizontal="center"/>
    </xf>
    <xf numFmtId="0" fontId="0" fillId="9" borderId="7" xfId="0" applyFill="1" applyBorder="1" applyAlignment="1" applyProtection="1">
      <alignment horizontal="center"/>
    </xf>
    <xf numFmtId="0" fontId="0" fillId="9" borderId="7" xfId="0" applyFill="1" applyBorder="1" applyProtection="1"/>
    <xf numFmtId="2" fontId="0" fillId="9" borderId="0" xfId="0" applyNumberFormat="1" applyFill="1" applyBorder="1" applyProtection="1"/>
    <xf numFmtId="0" fontId="0" fillId="9" borderId="6" xfId="0" applyFill="1" applyBorder="1" applyProtection="1"/>
    <xf numFmtId="2" fontId="0" fillId="9" borderId="7" xfId="0" applyNumberFormat="1" applyFill="1" applyBorder="1" applyAlignment="1" applyProtection="1">
      <alignment horizontal="center"/>
    </xf>
    <xf numFmtId="2" fontId="0" fillId="9" borderId="7" xfId="0" applyNumberFormat="1" applyFill="1" applyBorder="1" applyProtection="1"/>
    <xf numFmtId="0" fontId="0" fillId="8" borderId="2" xfId="0" applyFill="1" applyBorder="1" applyProtection="1"/>
    <xf numFmtId="0" fontId="0" fillId="8" borderId="3" xfId="0" applyFill="1" applyBorder="1" applyProtection="1"/>
    <xf numFmtId="0" fontId="0" fillId="8" borderId="7" xfId="0" applyFill="1" applyBorder="1" applyProtection="1"/>
    <xf numFmtId="0" fontId="0" fillId="8" borderId="8" xfId="0" applyFill="1" applyBorder="1" applyAlignment="1" applyProtection="1">
      <alignment horizontal="center"/>
    </xf>
    <xf numFmtId="2" fontId="0" fillId="8" borderId="5" xfId="0" applyNumberFormat="1" applyFill="1" applyBorder="1" applyAlignment="1" applyProtection="1">
      <alignment horizontal="center"/>
    </xf>
    <xf numFmtId="2" fontId="0" fillId="8" borderId="8" xfId="0" applyNumberFormat="1" applyFill="1" applyBorder="1" applyAlignment="1" applyProtection="1">
      <alignment horizontal="center"/>
    </xf>
    <xf numFmtId="0" fontId="16" fillId="10" borderId="0" xfId="0" applyFont="1" applyFill="1" applyBorder="1" applyAlignment="1" applyProtection="1">
      <alignment horizontal="center"/>
    </xf>
    <xf numFmtId="0" fontId="16" fillId="4" borderId="1" xfId="0" applyFont="1" applyFill="1" applyBorder="1" applyProtection="1"/>
    <xf numFmtId="0" fontId="0" fillId="4" borderId="0" xfId="0" applyFill="1" applyBorder="1"/>
    <xf numFmtId="0" fontId="3" fillId="4" borderId="0" xfId="0" applyFont="1" applyFill="1" applyBorder="1"/>
    <xf numFmtId="0" fontId="16" fillId="0" borderId="0" xfId="0" applyFont="1" applyFill="1" applyBorder="1" applyAlignment="1" applyProtection="1">
      <alignment horizontal="center"/>
      <protection locked="0"/>
    </xf>
    <xf numFmtId="0" fontId="6" fillId="2" borderId="0" xfId="0" applyFont="1" applyFill="1" applyBorder="1"/>
    <xf numFmtId="0" fontId="20" fillId="2" borderId="0" xfId="0" applyFont="1" applyFill="1" applyBorder="1"/>
    <xf numFmtId="0" fontId="3" fillId="10" borderId="12" xfId="0" applyFont="1" applyFill="1" applyBorder="1"/>
    <xf numFmtId="0" fontId="0" fillId="10" borderId="13" xfId="0" applyFill="1" applyBorder="1"/>
    <xf numFmtId="0" fontId="0" fillId="10" borderId="14" xfId="0" applyFill="1" applyBorder="1"/>
    <xf numFmtId="0" fontId="3" fillId="10" borderId="13" xfId="0" applyFont="1" applyFill="1" applyBorder="1"/>
    <xf numFmtId="2" fontId="0" fillId="10" borderId="4" xfId="0" applyNumberFormat="1" applyFill="1" applyBorder="1" applyAlignment="1">
      <alignment horizontal="center"/>
    </xf>
    <xf numFmtId="2" fontId="0" fillId="10" borderId="0" xfId="0" applyNumberFormat="1" applyFill="1" applyBorder="1" applyAlignment="1">
      <alignment horizontal="center"/>
    </xf>
    <xf numFmtId="2" fontId="0" fillId="10" borderId="5" xfId="0" applyNumberFormat="1" applyFill="1" applyBorder="1" applyAlignment="1">
      <alignment horizontal="center"/>
    </xf>
    <xf numFmtId="2" fontId="0" fillId="10" borderId="6" xfId="0" applyNumberFormat="1" applyFill="1" applyBorder="1" applyAlignment="1">
      <alignment horizontal="center"/>
    </xf>
    <xf numFmtId="2" fontId="0" fillId="10" borderId="7" xfId="0" applyNumberFormat="1" applyFill="1" applyBorder="1" applyAlignment="1">
      <alignment horizontal="center"/>
    </xf>
    <xf numFmtId="2" fontId="0" fillId="10" borderId="8" xfId="0" applyNumberFormat="1" applyFill="1" applyBorder="1" applyAlignment="1">
      <alignment horizontal="center"/>
    </xf>
    <xf numFmtId="0" fontId="3" fillId="9" borderId="1" xfId="0" applyFont="1" applyFill="1" applyBorder="1"/>
    <xf numFmtId="0" fontId="0" fillId="9" borderId="7" xfId="0" applyFill="1" applyBorder="1"/>
    <xf numFmtId="0" fontId="0" fillId="9" borderId="7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0" fillId="9" borderId="3" xfId="0" applyFill="1" applyBorder="1" applyAlignment="1">
      <alignment horizontal="center"/>
    </xf>
    <xf numFmtId="164" fontId="6" fillId="9" borderId="4" xfId="0" applyNumberFormat="1" applyFont="1" applyFill="1" applyBorder="1" applyAlignment="1">
      <alignment horizontal="center"/>
    </xf>
    <xf numFmtId="164" fontId="0" fillId="9" borderId="0" xfId="0" applyNumberFormat="1" applyFill="1" applyBorder="1" applyAlignment="1">
      <alignment horizontal="center"/>
    </xf>
    <xf numFmtId="166" fontId="0" fillId="9" borderId="5" xfId="0" applyNumberFormat="1" applyFill="1" applyBorder="1" applyAlignment="1">
      <alignment horizontal="center"/>
    </xf>
    <xf numFmtId="164" fontId="6" fillId="9" borderId="6" xfId="0" applyNumberFormat="1" applyFont="1" applyFill="1" applyBorder="1" applyAlignment="1">
      <alignment horizontal="center"/>
    </xf>
    <xf numFmtId="164" fontId="0" fillId="9" borderId="7" xfId="0" applyNumberFormat="1" applyFill="1" applyBorder="1" applyAlignment="1">
      <alignment horizontal="center"/>
    </xf>
    <xf numFmtId="166" fontId="0" fillId="9" borderId="8" xfId="0" applyNumberForma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3" borderId="2" xfId="0" applyNumberFormat="1" applyFill="1" applyBorder="1" applyAlignment="1">
      <alignment horizontal="center"/>
    </xf>
    <xf numFmtId="2" fontId="0" fillId="3" borderId="3" xfId="0" applyNumberFormat="1" applyFill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2" fontId="0" fillId="3" borderId="0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center"/>
    </xf>
    <xf numFmtId="2" fontId="0" fillId="3" borderId="6" xfId="0" applyNumberFormat="1" applyFill="1" applyBorder="1" applyAlignment="1">
      <alignment horizontal="center"/>
    </xf>
    <xf numFmtId="2" fontId="0" fillId="3" borderId="7" xfId="0" applyNumberFormat="1" applyFill="1" applyBorder="1" applyAlignment="1">
      <alignment horizontal="center"/>
    </xf>
    <xf numFmtId="2" fontId="0" fillId="3" borderId="8" xfId="0" applyNumberFormat="1" applyFill="1" applyBorder="1" applyAlignment="1">
      <alignment horizontal="center"/>
    </xf>
    <xf numFmtId="0" fontId="3" fillId="7" borderId="1" xfId="0" applyFont="1" applyFill="1" applyBorder="1"/>
    <xf numFmtId="0" fontId="0" fillId="7" borderId="2" xfId="0" applyFill="1" applyBorder="1"/>
    <xf numFmtId="0" fontId="0" fillId="3" borderId="4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165" fontId="0" fillId="12" borderId="0" xfId="0" applyNumberFormat="1" applyFill="1"/>
    <xf numFmtId="0" fontId="0" fillId="12" borderId="4" xfId="0" applyFill="1" applyBorder="1"/>
    <xf numFmtId="164" fontId="6" fillId="12" borderId="0" xfId="0" applyNumberFormat="1" applyFont="1" applyFill="1" applyBorder="1"/>
    <xf numFmtId="164" fontId="0" fillId="12" borderId="0" xfId="0" applyNumberFormat="1" applyFill="1" applyBorder="1"/>
    <xf numFmtId="2" fontId="0" fillId="12" borderId="0" xfId="0" applyNumberFormat="1" applyFill="1"/>
    <xf numFmtId="164" fontId="0" fillId="12" borderId="0" xfId="0" applyNumberFormat="1" applyFill="1"/>
    <xf numFmtId="1" fontId="0" fillId="12" borderId="0" xfId="0" applyNumberFormat="1" applyFill="1"/>
    <xf numFmtId="165" fontId="0" fillId="12" borderId="0" xfId="0" applyNumberFormat="1" applyFill="1" applyBorder="1"/>
    <xf numFmtId="0" fontId="0" fillId="10" borderId="0" xfId="0" applyFill="1"/>
    <xf numFmtId="0" fontId="0" fillId="9" borderId="0" xfId="0" applyFill="1" applyProtection="1"/>
    <xf numFmtId="0" fontId="0" fillId="10" borderId="0" xfId="0" applyFill="1" applyBorder="1" applyAlignment="1" applyProtection="1">
      <alignment horizontal="left"/>
    </xf>
    <xf numFmtId="0" fontId="15" fillId="9" borderId="0" xfId="0" applyFont="1" applyFill="1" applyBorder="1" applyAlignment="1" applyProtection="1">
      <alignment horizontal="center"/>
    </xf>
    <xf numFmtId="2" fontId="3" fillId="9" borderId="0" xfId="0" applyNumberFormat="1" applyFont="1" applyFill="1" applyBorder="1" applyAlignment="1" applyProtection="1">
      <alignment horizontal="center"/>
    </xf>
    <xf numFmtId="0" fontId="0" fillId="2" borderId="0" xfId="0" applyFill="1" applyBorder="1" applyAlignment="1">
      <alignment horizontal="center"/>
    </xf>
    <xf numFmtId="0" fontId="0" fillId="10" borderId="5" xfId="0" applyFill="1" applyBorder="1" applyAlignment="1" applyProtection="1">
      <alignment horizontal="center"/>
    </xf>
    <xf numFmtId="164" fontId="0" fillId="10" borderId="2" xfId="0" applyNumberFormat="1" applyFill="1" applyBorder="1" applyAlignment="1" applyProtection="1">
      <alignment horizontal="center"/>
    </xf>
    <xf numFmtId="164" fontId="0" fillId="10" borderId="3" xfId="0" applyNumberFormat="1" applyFill="1" applyBorder="1" applyAlignment="1" applyProtection="1">
      <alignment horizontal="center"/>
    </xf>
    <xf numFmtId="164" fontId="0" fillId="10" borderId="7" xfId="0" applyNumberFormat="1" applyFill="1" applyBorder="1" applyAlignment="1" applyProtection="1">
      <alignment horizontal="center"/>
    </xf>
    <xf numFmtId="0" fontId="0" fillId="10" borderId="8" xfId="0" applyFill="1" applyBorder="1" applyAlignment="1" applyProtection="1">
      <alignment horizontal="center"/>
    </xf>
    <xf numFmtId="0" fontId="0" fillId="10" borderId="0" xfId="0" quotePrefix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FFCC"/>
      <color rgb="FFFFFF99"/>
      <color rgb="FFFF6600"/>
      <color rgb="FF009900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1"/>
          <c:order val="0"/>
          <c:tx>
            <c:strRef>
              <c:f>' Predict tR'!$D$42</c:f>
              <c:strCache>
                <c:ptCount val="1"/>
                <c:pt idx="0">
                  <c:v>MIX A</c:v>
                </c:pt>
              </c:strCache>
            </c:strRef>
          </c:tx>
          <c:marker>
            <c:symbol val="none"/>
          </c:marker>
          <c:xVal>
            <c:numRef>
              <c:f>' Predict tR'!$C$44:$C$544</c:f>
              <c:numCache>
                <c:formatCode>General</c:formatCode>
                <c:ptCount val="501"/>
                <c:pt idx="0">
                  <c:v>0</c:v>
                </c:pt>
                <c:pt idx="1">
                  <c:v>2.4E-2</c:v>
                </c:pt>
                <c:pt idx="2">
                  <c:v>4.8000000000000001E-2</c:v>
                </c:pt>
                <c:pt idx="3">
                  <c:v>7.1999999999999995E-2</c:v>
                </c:pt>
                <c:pt idx="4">
                  <c:v>9.6000000000000002E-2</c:v>
                </c:pt>
                <c:pt idx="5">
                  <c:v>0.12</c:v>
                </c:pt>
                <c:pt idx="6">
                  <c:v>0.14399999999999999</c:v>
                </c:pt>
                <c:pt idx="7">
                  <c:v>0.16800000000000001</c:v>
                </c:pt>
                <c:pt idx="8">
                  <c:v>0.192</c:v>
                </c:pt>
                <c:pt idx="9">
                  <c:v>0.216</c:v>
                </c:pt>
                <c:pt idx="10">
                  <c:v>0.24</c:v>
                </c:pt>
                <c:pt idx="11">
                  <c:v>0.26400000000000001</c:v>
                </c:pt>
                <c:pt idx="12">
                  <c:v>0.28799999999999998</c:v>
                </c:pt>
                <c:pt idx="13">
                  <c:v>0.312</c:v>
                </c:pt>
                <c:pt idx="14">
                  <c:v>0.33600000000000002</c:v>
                </c:pt>
                <c:pt idx="15">
                  <c:v>0.36</c:v>
                </c:pt>
                <c:pt idx="16">
                  <c:v>0.38400000000000001</c:v>
                </c:pt>
                <c:pt idx="17">
                  <c:v>0.40799999999999997</c:v>
                </c:pt>
                <c:pt idx="18">
                  <c:v>0.432</c:v>
                </c:pt>
                <c:pt idx="19">
                  <c:v>0.45600000000000002</c:v>
                </c:pt>
                <c:pt idx="20">
                  <c:v>0.48</c:v>
                </c:pt>
                <c:pt idx="21">
                  <c:v>0.504</c:v>
                </c:pt>
                <c:pt idx="22">
                  <c:v>0.52800000000000002</c:v>
                </c:pt>
                <c:pt idx="23">
                  <c:v>0.55200000000000005</c:v>
                </c:pt>
                <c:pt idx="24">
                  <c:v>0.57599999999999996</c:v>
                </c:pt>
                <c:pt idx="25">
                  <c:v>0.6</c:v>
                </c:pt>
                <c:pt idx="26">
                  <c:v>0.624</c:v>
                </c:pt>
                <c:pt idx="27">
                  <c:v>0.64800000000000002</c:v>
                </c:pt>
                <c:pt idx="28">
                  <c:v>0.67200000000000004</c:v>
                </c:pt>
                <c:pt idx="29">
                  <c:v>0.69599999999999995</c:v>
                </c:pt>
                <c:pt idx="30">
                  <c:v>0.72</c:v>
                </c:pt>
                <c:pt idx="31">
                  <c:v>0.74399999999999999</c:v>
                </c:pt>
                <c:pt idx="32">
                  <c:v>0.76800000000000002</c:v>
                </c:pt>
                <c:pt idx="33">
                  <c:v>0.79200000000000004</c:v>
                </c:pt>
                <c:pt idx="34">
                  <c:v>0.81599999999999995</c:v>
                </c:pt>
                <c:pt idx="35">
                  <c:v>0.84</c:v>
                </c:pt>
                <c:pt idx="36">
                  <c:v>0.86399999999999999</c:v>
                </c:pt>
                <c:pt idx="37">
                  <c:v>0.88800000000000001</c:v>
                </c:pt>
                <c:pt idx="38">
                  <c:v>0.91200000000000003</c:v>
                </c:pt>
                <c:pt idx="39">
                  <c:v>0.93600000000000005</c:v>
                </c:pt>
                <c:pt idx="40">
                  <c:v>0.96</c:v>
                </c:pt>
                <c:pt idx="41">
                  <c:v>0.98399999999999999</c:v>
                </c:pt>
                <c:pt idx="42">
                  <c:v>1.008</c:v>
                </c:pt>
                <c:pt idx="43">
                  <c:v>1.032</c:v>
                </c:pt>
                <c:pt idx="44">
                  <c:v>1.056</c:v>
                </c:pt>
                <c:pt idx="45">
                  <c:v>1.08</c:v>
                </c:pt>
                <c:pt idx="46">
                  <c:v>1.1040000000000001</c:v>
                </c:pt>
                <c:pt idx="47">
                  <c:v>1.1279999999999999</c:v>
                </c:pt>
                <c:pt idx="48">
                  <c:v>1.1519999999999999</c:v>
                </c:pt>
                <c:pt idx="49">
                  <c:v>1.1759999999999999</c:v>
                </c:pt>
                <c:pt idx="50">
                  <c:v>1.2</c:v>
                </c:pt>
                <c:pt idx="51">
                  <c:v>1.224</c:v>
                </c:pt>
                <c:pt idx="52">
                  <c:v>1.248</c:v>
                </c:pt>
                <c:pt idx="53">
                  <c:v>1.272</c:v>
                </c:pt>
                <c:pt idx="54">
                  <c:v>1.296</c:v>
                </c:pt>
                <c:pt idx="55">
                  <c:v>1.32</c:v>
                </c:pt>
                <c:pt idx="56">
                  <c:v>1.3440000000000001</c:v>
                </c:pt>
                <c:pt idx="57">
                  <c:v>1.3680000000000001</c:v>
                </c:pt>
                <c:pt idx="58">
                  <c:v>1.3919999999999999</c:v>
                </c:pt>
                <c:pt idx="59">
                  <c:v>1.4159999999999999</c:v>
                </c:pt>
                <c:pt idx="60">
                  <c:v>1.44</c:v>
                </c:pt>
                <c:pt idx="61">
                  <c:v>1.464</c:v>
                </c:pt>
                <c:pt idx="62">
                  <c:v>1.488</c:v>
                </c:pt>
                <c:pt idx="63">
                  <c:v>1.512</c:v>
                </c:pt>
                <c:pt idx="64">
                  <c:v>1.536</c:v>
                </c:pt>
                <c:pt idx="65">
                  <c:v>1.56</c:v>
                </c:pt>
                <c:pt idx="66">
                  <c:v>1.5840000000000001</c:v>
                </c:pt>
                <c:pt idx="67">
                  <c:v>1.6080000000000001</c:v>
                </c:pt>
                <c:pt idx="68">
                  <c:v>1.6319999999999999</c:v>
                </c:pt>
                <c:pt idx="69">
                  <c:v>1.6559999999999999</c:v>
                </c:pt>
                <c:pt idx="70">
                  <c:v>1.68</c:v>
                </c:pt>
                <c:pt idx="71">
                  <c:v>1.704</c:v>
                </c:pt>
                <c:pt idx="72">
                  <c:v>1.728</c:v>
                </c:pt>
                <c:pt idx="73">
                  <c:v>1.752</c:v>
                </c:pt>
                <c:pt idx="74">
                  <c:v>1.776</c:v>
                </c:pt>
                <c:pt idx="75">
                  <c:v>1.8</c:v>
                </c:pt>
                <c:pt idx="76">
                  <c:v>1.8240000000000001</c:v>
                </c:pt>
                <c:pt idx="77">
                  <c:v>1.8480000000000001</c:v>
                </c:pt>
                <c:pt idx="78">
                  <c:v>1.8720000000000001</c:v>
                </c:pt>
                <c:pt idx="79">
                  <c:v>1.8959999999999999</c:v>
                </c:pt>
                <c:pt idx="80">
                  <c:v>1.92</c:v>
                </c:pt>
                <c:pt idx="81">
                  <c:v>1.944</c:v>
                </c:pt>
                <c:pt idx="82">
                  <c:v>1.968</c:v>
                </c:pt>
                <c:pt idx="83">
                  <c:v>1.992</c:v>
                </c:pt>
                <c:pt idx="84">
                  <c:v>2.016</c:v>
                </c:pt>
                <c:pt idx="85">
                  <c:v>2.04</c:v>
                </c:pt>
                <c:pt idx="86">
                  <c:v>2.0640000000000001</c:v>
                </c:pt>
                <c:pt idx="87">
                  <c:v>2.0880000000000001</c:v>
                </c:pt>
                <c:pt idx="88">
                  <c:v>2.1120000000000001</c:v>
                </c:pt>
                <c:pt idx="89">
                  <c:v>2.1360000000000001</c:v>
                </c:pt>
                <c:pt idx="90">
                  <c:v>2.16</c:v>
                </c:pt>
                <c:pt idx="91">
                  <c:v>2.1840000000000002</c:v>
                </c:pt>
                <c:pt idx="92">
                  <c:v>2.2080000000000002</c:v>
                </c:pt>
                <c:pt idx="93">
                  <c:v>2.2320000000000002</c:v>
                </c:pt>
                <c:pt idx="94">
                  <c:v>2.2559999999999998</c:v>
                </c:pt>
                <c:pt idx="95">
                  <c:v>2.2799999999999998</c:v>
                </c:pt>
                <c:pt idx="96">
                  <c:v>2.3039999999999998</c:v>
                </c:pt>
                <c:pt idx="97">
                  <c:v>2.3279999999999998</c:v>
                </c:pt>
                <c:pt idx="98">
                  <c:v>2.3519999999999999</c:v>
                </c:pt>
                <c:pt idx="99">
                  <c:v>2.3759999999999999</c:v>
                </c:pt>
                <c:pt idx="100">
                  <c:v>2.4</c:v>
                </c:pt>
                <c:pt idx="101">
                  <c:v>2.4239999999999999</c:v>
                </c:pt>
                <c:pt idx="102">
                  <c:v>2.448</c:v>
                </c:pt>
                <c:pt idx="103">
                  <c:v>2.472</c:v>
                </c:pt>
                <c:pt idx="104">
                  <c:v>2.496</c:v>
                </c:pt>
                <c:pt idx="105">
                  <c:v>2.52</c:v>
                </c:pt>
                <c:pt idx="106">
                  <c:v>2.544</c:v>
                </c:pt>
                <c:pt idx="107">
                  <c:v>2.5680000000000001</c:v>
                </c:pt>
                <c:pt idx="108">
                  <c:v>2.5920000000000001</c:v>
                </c:pt>
                <c:pt idx="109">
                  <c:v>2.6160000000000001</c:v>
                </c:pt>
                <c:pt idx="110">
                  <c:v>2.64</c:v>
                </c:pt>
                <c:pt idx="111">
                  <c:v>2.6640000000000001</c:v>
                </c:pt>
                <c:pt idx="112">
                  <c:v>2.6880000000000002</c:v>
                </c:pt>
                <c:pt idx="113">
                  <c:v>2.7120000000000002</c:v>
                </c:pt>
                <c:pt idx="114">
                  <c:v>2.7360000000000002</c:v>
                </c:pt>
                <c:pt idx="115">
                  <c:v>2.76</c:v>
                </c:pt>
                <c:pt idx="116">
                  <c:v>2.7839999999999998</c:v>
                </c:pt>
                <c:pt idx="117">
                  <c:v>2.8079999999999998</c:v>
                </c:pt>
                <c:pt idx="118">
                  <c:v>2.8319999999999999</c:v>
                </c:pt>
                <c:pt idx="119">
                  <c:v>2.8559999999999999</c:v>
                </c:pt>
                <c:pt idx="120">
                  <c:v>2.88</c:v>
                </c:pt>
                <c:pt idx="121">
                  <c:v>2.9039999999999999</c:v>
                </c:pt>
                <c:pt idx="122">
                  <c:v>2.9279999999999999</c:v>
                </c:pt>
                <c:pt idx="123">
                  <c:v>2.952</c:v>
                </c:pt>
                <c:pt idx="124">
                  <c:v>2.976</c:v>
                </c:pt>
                <c:pt idx="125">
                  <c:v>3</c:v>
                </c:pt>
                <c:pt idx="126">
                  <c:v>3.024</c:v>
                </c:pt>
                <c:pt idx="127">
                  <c:v>3.048</c:v>
                </c:pt>
                <c:pt idx="128">
                  <c:v>3.0720000000000001</c:v>
                </c:pt>
                <c:pt idx="129">
                  <c:v>3.0960000000000001</c:v>
                </c:pt>
                <c:pt idx="130">
                  <c:v>3.12</c:v>
                </c:pt>
                <c:pt idx="131">
                  <c:v>3.1440000000000001</c:v>
                </c:pt>
                <c:pt idx="132">
                  <c:v>3.1680000000000001</c:v>
                </c:pt>
                <c:pt idx="133">
                  <c:v>3.1920000000000002</c:v>
                </c:pt>
                <c:pt idx="134">
                  <c:v>3.2160000000000002</c:v>
                </c:pt>
                <c:pt idx="135">
                  <c:v>3.24</c:v>
                </c:pt>
                <c:pt idx="136">
                  <c:v>3.2639999999999998</c:v>
                </c:pt>
                <c:pt idx="137">
                  <c:v>3.2879999999999998</c:v>
                </c:pt>
                <c:pt idx="138">
                  <c:v>3.3119999999999998</c:v>
                </c:pt>
                <c:pt idx="139">
                  <c:v>3.3359999999999999</c:v>
                </c:pt>
                <c:pt idx="140">
                  <c:v>3.36</c:v>
                </c:pt>
                <c:pt idx="141">
                  <c:v>3.3839999999999999</c:v>
                </c:pt>
                <c:pt idx="142">
                  <c:v>3.4079999999999999</c:v>
                </c:pt>
                <c:pt idx="143">
                  <c:v>3.4319999999999999</c:v>
                </c:pt>
                <c:pt idx="144">
                  <c:v>3.456</c:v>
                </c:pt>
                <c:pt idx="145">
                  <c:v>3.48</c:v>
                </c:pt>
                <c:pt idx="146">
                  <c:v>3.504</c:v>
                </c:pt>
                <c:pt idx="147">
                  <c:v>3.528</c:v>
                </c:pt>
                <c:pt idx="148">
                  <c:v>3.552</c:v>
                </c:pt>
                <c:pt idx="149">
                  <c:v>3.5760000000000001</c:v>
                </c:pt>
                <c:pt idx="150">
                  <c:v>3.6</c:v>
                </c:pt>
                <c:pt idx="151">
                  <c:v>3.6240000000000001</c:v>
                </c:pt>
                <c:pt idx="152">
                  <c:v>3.6480000000000001</c:v>
                </c:pt>
                <c:pt idx="153">
                  <c:v>3.6720000000000002</c:v>
                </c:pt>
                <c:pt idx="154">
                  <c:v>3.6960000000000002</c:v>
                </c:pt>
                <c:pt idx="155">
                  <c:v>3.72</c:v>
                </c:pt>
                <c:pt idx="156">
                  <c:v>3.7440000000000002</c:v>
                </c:pt>
                <c:pt idx="157">
                  <c:v>3.7679999999999998</c:v>
                </c:pt>
                <c:pt idx="158">
                  <c:v>3.7919999999999998</c:v>
                </c:pt>
                <c:pt idx="159">
                  <c:v>3.8159999999999998</c:v>
                </c:pt>
                <c:pt idx="160">
                  <c:v>3.84</c:v>
                </c:pt>
                <c:pt idx="161">
                  <c:v>3.8639999999999999</c:v>
                </c:pt>
                <c:pt idx="162">
                  <c:v>3.8879999999999999</c:v>
                </c:pt>
                <c:pt idx="163">
                  <c:v>3.9119999999999999</c:v>
                </c:pt>
                <c:pt idx="164">
                  <c:v>3.9359999999999999</c:v>
                </c:pt>
                <c:pt idx="165">
                  <c:v>3.96</c:v>
                </c:pt>
                <c:pt idx="166">
                  <c:v>3.984</c:v>
                </c:pt>
                <c:pt idx="167">
                  <c:v>4.008</c:v>
                </c:pt>
                <c:pt idx="168">
                  <c:v>4.032</c:v>
                </c:pt>
                <c:pt idx="169">
                  <c:v>4.056</c:v>
                </c:pt>
                <c:pt idx="170">
                  <c:v>4.08</c:v>
                </c:pt>
                <c:pt idx="171">
                  <c:v>4.1040000000000001</c:v>
                </c:pt>
                <c:pt idx="172">
                  <c:v>4.1280000000000001</c:v>
                </c:pt>
                <c:pt idx="173">
                  <c:v>4.1520000000000001</c:v>
                </c:pt>
                <c:pt idx="174">
                  <c:v>4.1760000000000002</c:v>
                </c:pt>
                <c:pt idx="175">
                  <c:v>4.2</c:v>
                </c:pt>
                <c:pt idx="176">
                  <c:v>4.2240000000000002</c:v>
                </c:pt>
                <c:pt idx="177">
                  <c:v>4.2480000000000002</c:v>
                </c:pt>
                <c:pt idx="178">
                  <c:v>4.2720000000000002</c:v>
                </c:pt>
                <c:pt idx="179">
                  <c:v>4.2960000000000003</c:v>
                </c:pt>
                <c:pt idx="180">
                  <c:v>4.32</c:v>
                </c:pt>
                <c:pt idx="181">
                  <c:v>4.3440000000000003</c:v>
                </c:pt>
                <c:pt idx="182">
                  <c:v>4.3680000000000003</c:v>
                </c:pt>
                <c:pt idx="183">
                  <c:v>4.3920000000000003</c:v>
                </c:pt>
                <c:pt idx="184">
                  <c:v>4.4160000000000004</c:v>
                </c:pt>
                <c:pt idx="185">
                  <c:v>4.4400000000000004</c:v>
                </c:pt>
                <c:pt idx="186">
                  <c:v>4.4640000000000004</c:v>
                </c:pt>
                <c:pt idx="187">
                  <c:v>4.4880000000000004</c:v>
                </c:pt>
                <c:pt idx="188">
                  <c:v>4.5119999999999996</c:v>
                </c:pt>
                <c:pt idx="189">
                  <c:v>4.5359999999999996</c:v>
                </c:pt>
                <c:pt idx="190">
                  <c:v>4.5599999999999996</c:v>
                </c:pt>
                <c:pt idx="191">
                  <c:v>4.5839999999999996</c:v>
                </c:pt>
                <c:pt idx="192">
                  <c:v>4.6079999999999997</c:v>
                </c:pt>
                <c:pt idx="193">
                  <c:v>4.6319999999999997</c:v>
                </c:pt>
                <c:pt idx="194">
                  <c:v>4.6559999999999997</c:v>
                </c:pt>
                <c:pt idx="195">
                  <c:v>4.68</c:v>
                </c:pt>
                <c:pt idx="196">
                  <c:v>4.7039999999999997</c:v>
                </c:pt>
                <c:pt idx="197">
                  <c:v>4.7279999999999998</c:v>
                </c:pt>
                <c:pt idx="198">
                  <c:v>4.7519999999999998</c:v>
                </c:pt>
                <c:pt idx="199">
                  <c:v>4.7759999999999998</c:v>
                </c:pt>
                <c:pt idx="200">
                  <c:v>4.8</c:v>
                </c:pt>
                <c:pt idx="201">
                  <c:v>4.8239999999999998</c:v>
                </c:pt>
                <c:pt idx="202">
                  <c:v>4.8479999999999999</c:v>
                </c:pt>
                <c:pt idx="203">
                  <c:v>4.8719999999999999</c:v>
                </c:pt>
                <c:pt idx="204">
                  <c:v>4.8959999999999999</c:v>
                </c:pt>
                <c:pt idx="205">
                  <c:v>4.92</c:v>
                </c:pt>
                <c:pt idx="206">
                  <c:v>4.944</c:v>
                </c:pt>
                <c:pt idx="207">
                  <c:v>4.968</c:v>
                </c:pt>
                <c:pt idx="208">
                  <c:v>4.992</c:v>
                </c:pt>
                <c:pt idx="209">
                  <c:v>5.016</c:v>
                </c:pt>
                <c:pt idx="210">
                  <c:v>5.04</c:v>
                </c:pt>
                <c:pt idx="211">
                  <c:v>5.0640000000000001</c:v>
                </c:pt>
                <c:pt idx="212">
                  <c:v>5.0880000000000001</c:v>
                </c:pt>
                <c:pt idx="213">
                  <c:v>5.1120000000000001</c:v>
                </c:pt>
                <c:pt idx="214">
                  <c:v>5.1360000000000001</c:v>
                </c:pt>
                <c:pt idx="215">
                  <c:v>5.16</c:v>
                </c:pt>
                <c:pt idx="216">
                  <c:v>5.1840000000000002</c:v>
                </c:pt>
                <c:pt idx="217">
                  <c:v>5.2080000000000002</c:v>
                </c:pt>
                <c:pt idx="218">
                  <c:v>5.2320000000000002</c:v>
                </c:pt>
                <c:pt idx="219">
                  <c:v>5.2560000000000002</c:v>
                </c:pt>
                <c:pt idx="220">
                  <c:v>5.28</c:v>
                </c:pt>
                <c:pt idx="221">
                  <c:v>5.3040000000000003</c:v>
                </c:pt>
                <c:pt idx="222">
                  <c:v>5.3280000000000003</c:v>
                </c:pt>
                <c:pt idx="223">
                  <c:v>5.3520000000000003</c:v>
                </c:pt>
                <c:pt idx="224">
                  <c:v>5.3760000000000003</c:v>
                </c:pt>
                <c:pt idx="225">
                  <c:v>5.4</c:v>
                </c:pt>
                <c:pt idx="226">
                  <c:v>5.4240000000000004</c:v>
                </c:pt>
                <c:pt idx="227">
                  <c:v>5.4480000000000004</c:v>
                </c:pt>
                <c:pt idx="228">
                  <c:v>5.4720000000000004</c:v>
                </c:pt>
                <c:pt idx="229">
                  <c:v>5.4960000000000004</c:v>
                </c:pt>
                <c:pt idx="230">
                  <c:v>5.52</c:v>
                </c:pt>
                <c:pt idx="231">
                  <c:v>5.5439999999999996</c:v>
                </c:pt>
                <c:pt idx="232">
                  <c:v>5.5679999999999996</c:v>
                </c:pt>
                <c:pt idx="233">
                  <c:v>5.5919999999999996</c:v>
                </c:pt>
                <c:pt idx="234">
                  <c:v>5.6159999999999997</c:v>
                </c:pt>
                <c:pt idx="235">
                  <c:v>5.64</c:v>
                </c:pt>
                <c:pt idx="236">
                  <c:v>5.6639999999999997</c:v>
                </c:pt>
                <c:pt idx="237">
                  <c:v>5.6879999999999997</c:v>
                </c:pt>
                <c:pt idx="238">
                  <c:v>5.7119999999999997</c:v>
                </c:pt>
                <c:pt idx="239">
                  <c:v>5.7359999999999998</c:v>
                </c:pt>
                <c:pt idx="240">
                  <c:v>5.76</c:v>
                </c:pt>
                <c:pt idx="241">
                  <c:v>5.7839999999999998</c:v>
                </c:pt>
                <c:pt idx="242">
                  <c:v>5.8079999999999998</c:v>
                </c:pt>
                <c:pt idx="243">
                  <c:v>5.8319999999999999</c:v>
                </c:pt>
                <c:pt idx="244">
                  <c:v>5.8559999999999999</c:v>
                </c:pt>
                <c:pt idx="245">
                  <c:v>5.88</c:v>
                </c:pt>
                <c:pt idx="246">
                  <c:v>5.9039999999999999</c:v>
                </c:pt>
                <c:pt idx="247">
                  <c:v>5.9279999999999999</c:v>
                </c:pt>
                <c:pt idx="248">
                  <c:v>5.952</c:v>
                </c:pt>
                <c:pt idx="249">
                  <c:v>5.976</c:v>
                </c:pt>
                <c:pt idx="250">
                  <c:v>6</c:v>
                </c:pt>
                <c:pt idx="251">
                  <c:v>6.024</c:v>
                </c:pt>
                <c:pt idx="252">
                  <c:v>6.048</c:v>
                </c:pt>
                <c:pt idx="253">
                  <c:v>6.0720000000000001</c:v>
                </c:pt>
                <c:pt idx="254">
                  <c:v>6.0960000000000001</c:v>
                </c:pt>
                <c:pt idx="255">
                  <c:v>6.12</c:v>
                </c:pt>
                <c:pt idx="256">
                  <c:v>6.1440000000000001</c:v>
                </c:pt>
                <c:pt idx="257">
                  <c:v>6.1680000000000001</c:v>
                </c:pt>
                <c:pt idx="258">
                  <c:v>6.1920000000000002</c:v>
                </c:pt>
                <c:pt idx="259">
                  <c:v>6.2160000000000002</c:v>
                </c:pt>
                <c:pt idx="260">
                  <c:v>6.24</c:v>
                </c:pt>
                <c:pt idx="261">
                  <c:v>6.2640000000000002</c:v>
                </c:pt>
                <c:pt idx="262">
                  <c:v>6.2880000000000003</c:v>
                </c:pt>
                <c:pt idx="263">
                  <c:v>6.3120000000000003</c:v>
                </c:pt>
                <c:pt idx="264">
                  <c:v>6.3360000000000003</c:v>
                </c:pt>
                <c:pt idx="265">
                  <c:v>6.36</c:v>
                </c:pt>
                <c:pt idx="266">
                  <c:v>6.3840000000000003</c:v>
                </c:pt>
                <c:pt idx="267">
                  <c:v>6.4080000000000004</c:v>
                </c:pt>
                <c:pt idx="268">
                  <c:v>6.4320000000000004</c:v>
                </c:pt>
                <c:pt idx="269">
                  <c:v>6.4560000000000004</c:v>
                </c:pt>
                <c:pt idx="270">
                  <c:v>6.48</c:v>
                </c:pt>
                <c:pt idx="271">
                  <c:v>6.5039999999999996</c:v>
                </c:pt>
                <c:pt idx="272">
                  <c:v>6.5279999999999996</c:v>
                </c:pt>
                <c:pt idx="273">
                  <c:v>6.5519999999999996</c:v>
                </c:pt>
                <c:pt idx="274">
                  <c:v>6.5759999999999996</c:v>
                </c:pt>
                <c:pt idx="275">
                  <c:v>6.6</c:v>
                </c:pt>
                <c:pt idx="276">
                  <c:v>6.6239999999999997</c:v>
                </c:pt>
                <c:pt idx="277">
                  <c:v>6.6479999999999997</c:v>
                </c:pt>
                <c:pt idx="278">
                  <c:v>6.6719999999999997</c:v>
                </c:pt>
                <c:pt idx="279">
                  <c:v>6.6959999999999997</c:v>
                </c:pt>
                <c:pt idx="280">
                  <c:v>6.72</c:v>
                </c:pt>
                <c:pt idx="281">
                  <c:v>6.7439999999999998</c:v>
                </c:pt>
                <c:pt idx="282">
                  <c:v>6.7679999999999998</c:v>
                </c:pt>
                <c:pt idx="283">
                  <c:v>6.7919999999999998</c:v>
                </c:pt>
                <c:pt idx="284">
                  <c:v>6.8159999999999998</c:v>
                </c:pt>
                <c:pt idx="285">
                  <c:v>6.84</c:v>
                </c:pt>
                <c:pt idx="286">
                  <c:v>6.8639999999999999</c:v>
                </c:pt>
                <c:pt idx="287">
                  <c:v>6.8879999999999999</c:v>
                </c:pt>
                <c:pt idx="288">
                  <c:v>6.9119999999999999</c:v>
                </c:pt>
                <c:pt idx="289">
                  <c:v>6.9359999999999999</c:v>
                </c:pt>
                <c:pt idx="290">
                  <c:v>6.96</c:v>
                </c:pt>
                <c:pt idx="291">
                  <c:v>6.984</c:v>
                </c:pt>
                <c:pt idx="292">
                  <c:v>7.008</c:v>
                </c:pt>
                <c:pt idx="293">
                  <c:v>7.032</c:v>
                </c:pt>
                <c:pt idx="294">
                  <c:v>7.056</c:v>
                </c:pt>
                <c:pt idx="295">
                  <c:v>7.08</c:v>
                </c:pt>
                <c:pt idx="296">
                  <c:v>7.1040000000000001</c:v>
                </c:pt>
                <c:pt idx="297">
                  <c:v>7.1280000000000001</c:v>
                </c:pt>
                <c:pt idx="298">
                  <c:v>7.1520000000000001</c:v>
                </c:pt>
                <c:pt idx="299">
                  <c:v>7.1760000000000002</c:v>
                </c:pt>
                <c:pt idx="300">
                  <c:v>7.2</c:v>
                </c:pt>
                <c:pt idx="301">
                  <c:v>7.2240000000000002</c:v>
                </c:pt>
                <c:pt idx="302">
                  <c:v>7.2480000000000002</c:v>
                </c:pt>
                <c:pt idx="303">
                  <c:v>7.2720000000000002</c:v>
                </c:pt>
                <c:pt idx="304">
                  <c:v>7.2960000000000003</c:v>
                </c:pt>
                <c:pt idx="305">
                  <c:v>7.32</c:v>
                </c:pt>
                <c:pt idx="306">
                  <c:v>7.3440000000000003</c:v>
                </c:pt>
                <c:pt idx="307">
                  <c:v>7.3680000000000003</c:v>
                </c:pt>
                <c:pt idx="308">
                  <c:v>7.3920000000000003</c:v>
                </c:pt>
                <c:pt idx="309">
                  <c:v>7.4160000000000004</c:v>
                </c:pt>
                <c:pt idx="310">
                  <c:v>7.44</c:v>
                </c:pt>
                <c:pt idx="311">
                  <c:v>7.4640000000000004</c:v>
                </c:pt>
                <c:pt idx="312">
                  <c:v>7.4880000000000004</c:v>
                </c:pt>
                <c:pt idx="313">
                  <c:v>7.5119999999999996</c:v>
                </c:pt>
                <c:pt idx="314">
                  <c:v>7.5359999999999996</c:v>
                </c:pt>
                <c:pt idx="315">
                  <c:v>7.56</c:v>
                </c:pt>
                <c:pt idx="316">
                  <c:v>7.5839999999999996</c:v>
                </c:pt>
                <c:pt idx="317">
                  <c:v>7.6079999999999997</c:v>
                </c:pt>
                <c:pt idx="318">
                  <c:v>7.6319999999999997</c:v>
                </c:pt>
                <c:pt idx="319">
                  <c:v>7.6559999999999997</c:v>
                </c:pt>
                <c:pt idx="320">
                  <c:v>7.68</c:v>
                </c:pt>
                <c:pt idx="321">
                  <c:v>7.7039999999999997</c:v>
                </c:pt>
                <c:pt idx="322">
                  <c:v>7.7279999999999998</c:v>
                </c:pt>
                <c:pt idx="323">
                  <c:v>7.7519999999999998</c:v>
                </c:pt>
                <c:pt idx="324">
                  <c:v>7.7759999999999998</c:v>
                </c:pt>
                <c:pt idx="325">
                  <c:v>7.8</c:v>
                </c:pt>
                <c:pt idx="326">
                  <c:v>7.8239999999999998</c:v>
                </c:pt>
                <c:pt idx="327">
                  <c:v>7.8479999999999999</c:v>
                </c:pt>
                <c:pt idx="328">
                  <c:v>7.8719999999999999</c:v>
                </c:pt>
                <c:pt idx="329">
                  <c:v>7.8959999999999999</c:v>
                </c:pt>
                <c:pt idx="330">
                  <c:v>7.92</c:v>
                </c:pt>
                <c:pt idx="331">
                  <c:v>7.944</c:v>
                </c:pt>
                <c:pt idx="332">
                  <c:v>7.968</c:v>
                </c:pt>
                <c:pt idx="333">
                  <c:v>7.992</c:v>
                </c:pt>
                <c:pt idx="334">
                  <c:v>8.016</c:v>
                </c:pt>
                <c:pt idx="335">
                  <c:v>8.0399999999999991</c:v>
                </c:pt>
                <c:pt idx="336">
                  <c:v>8.0640000000000001</c:v>
                </c:pt>
                <c:pt idx="337">
                  <c:v>8.0879999999999992</c:v>
                </c:pt>
                <c:pt idx="338">
                  <c:v>8.1120000000000001</c:v>
                </c:pt>
                <c:pt idx="339">
                  <c:v>8.1359999999999992</c:v>
                </c:pt>
                <c:pt idx="340">
                  <c:v>8.16</c:v>
                </c:pt>
                <c:pt idx="341">
                  <c:v>8.1839999999999993</c:v>
                </c:pt>
                <c:pt idx="342">
                  <c:v>8.2080000000000002</c:v>
                </c:pt>
                <c:pt idx="343">
                  <c:v>8.2319999999999993</c:v>
                </c:pt>
                <c:pt idx="344">
                  <c:v>8.2560000000000002</c:v>
                </c:pt>
                <c:pt idx="345">
                  <c:v>8.2799999999999994</c:v>
                </c:pt>
                <c:pt idx="346">
                  <c:v>8.3040000000000003</c:v>
                </c:pt>
                <c:pt idx="347">
                  <c:v>8.3279999999999994</c:v>
                </c:pt>
                <c:pt idx="348">
                  <c:v>8.3520000000000003</c:v>
                </c:pt>
                <c:pt idx="349">
                  <c:v>8.3759999999999994</c:v>
                </c:pt>
                <c:pt idx="350">
                  <c:v>8.4</c:v>
                </c:pt>
                <c:pt idx="351">
                  <c:v>8.4239999999999995</c:v>
                </c:pt>
                <c:pt idx="352">
                  <c:v>8.4480000000000004</c:v>
                </c:pt>
                <c:pt idx="353">
                  <c:v>8.4719999999999995</c:v>
                </c:pt>
                <c:pt idx="354">
                  <c:v>8.4960000000000004</c:v>
                </c:pt>
                <c:pt idx="355">
                  <c:v>8.52</c:v>
                </c:pt>
                <c:pt idx="356">
                  <c:v>8.5440000000000005</c:v>
                </c:pt>
                <c:pt idx="357">
                  <c:v>8.5679999999999996</c:v>
                </c:pt>
                <c:pt idx="358">
                  <c:v>8.5920000000000005</c:v>
                </c:pt>
                <c:pt idx="359">
                  <c:v>8.6159999999999997</c:v>
                </c:pt>
                <c:pt idx="360">
                  <c:v>8.64</c:v>
                </c:pt>
                <c:pt idx="361">
                  <c:v>8.6639999999999997</c:v>
                </c:pt>
                <c:pt idx="362">
                  <c:v>8.6880000000000006</c:v>
                </c:pt>
                <c:pt idx="363">
                  <c:v>8.7119999999999997</c:v>
                </c:pt>
                <c:pt idx="364">
                  <c:v>8.7360000000000007</c:v>
                </c:pt>
                <c:pt idx="365">
                  <c:v>8.76</c:v>
                </c:pt>
                <c:pt idx="366">
                  <c:v>8.7840000000000007</c:v>
                </c:pt>
                <c:pt idx="367">
                  <c:v>8.8079999999999998</c:v>
                </c:pt>
                <c:pt idx="368">
                  <c:v>8.8320000000000007</c:v>
                </c:pt>
                <c:pt idx="369">
                  <c:v>8.8559999999999999</c:v>
                </c:pt>
                <c:pt idx="370">
                  <c:v>8.8800000000000008</c:v>
                </c:pt>
                <c:pt idx="371">
                  <c:v>8.9039999999999999</c:v>
                </c:pt>
                <c:pt idx="372">
                  <c:v>8.9280000000000008</c:v>
                </c:pt>
                <c:pt idx="373">
                  <c:v>8.952</c:v>
                </c:pt>
                <c:pt idx="374">
                  <c:v>8.9760000000000009</c:v>
                </c:pt>
                <c:pt idx="375">
                  <c:v>9</c:v>
                </c:pt>
                <c:pt idx="376">
                  <c:v>9.0239999999999991</c:v>
                </c:pt>
                <c:pt idx="377">
                  <c:v>9.048</c:v>
                </c:pt>
                <c:pt idx="378">
                  <c:v>9.0719999999999992</c:v>
                </c:pt>
                <c:pt idx="379">
                  <c:v>9.0960000000000001</c:v>
                </c:pt>
                <c:pt idx="380">
                  <c:v>9.1199999999999992</c:v>
                </c:pt>
                <c:pt idx="381">
                  <c:v>9.1440000000000001</c:v>
                </c:pt>
                <c:pt idx="382">
                  <c:v>9.1679999999999993</c:v>
                </c:pt>
                <c:pt idx="383">
                  <c:v>9.1920000000000002</c:v>
                </c:pt>
                <c:pt idx="384">
                  <c:v>9.2159999999999993</c:v>
                </c:pt>
                <c:pt idx="385">
                  <c:v>9.24</c:v>
                </c:pt>
                <c:pt idx="386">
                  <c:v>9.2639999999999993</c:v>
                </c:pt>
                <c:pt idx="387">
                  <c:v>9.2880000000000003</c:v>
                </c:pt>
                <c:pt idx="388">
                  <c:v>9.3119999999999994</c:v>
                </c:pt>
                <c:pt idx="389">
                  <c:v>9.3360000000000003</c:v>
                </c:pt>
                <c:pt idx="390">
                  <c:v>9.36</c:v>
                </c:pt>
                <c:pt idx="391">
                  <c:v>9.3840000000000003</c:v>
                </c:pt>
                <c:pt idx="392">
                  <c:v>9.4079999999999995</c:v>
                </c:pt>
                <c:pt idx="393">
                  <c:v>9.4320000000000004</c:v>
                </c:pt>
                <c:pt idx="394">
                  <c:v>9.4559999999999995</c:v>
                </c:pt>
                <c:pt idx="395">
                  <c:v>9.48</c:v>
                </c:pt>
                <c:pt idx="396">
                  <c:v>9.5039999999999996</c:v>
                </c:pt>
                <c:pt idx="397">
                  <c:v>9.5280000000000005</c:v>
                </c:pt>
                <c:pt idx="398">
                  <c:v>9.5519999999999996</c:v>
                </c:pt>
                <c:pt idx="399">
                  <c:v>9.5760000000000005</c:v>
                </c:pt>
                <c:pt idx="400">
                  <c:v>9.6</c:v>
                </c:pt>
                <c:pt idx="401">
                  <c:v>9.6240000000000006</c:v>
                </c:pt>
                <c:pt idx="402">
                  <c:v>9.6479999999999997</c:v>
                </c:pt>
                <c:pt idx="403">
                  <c:v>9.6720000000000006</c:v>
                </c:pt>
                <c:pt idx="404">
                  <c:v>9.6959999999999997</c:v>
                </c:pt>
                <c:pt idx="405">
                  <c:v>9.7200000000000006</c:v>
                </c:pt>
                <c:pt idx="406">
                  <c:v>9.7439999999999998</c:v>
                </c:pt>
                <c:pt idx="407">
                  <c:v>9.7680000000000007</c:v>
                </c:pt>
                <c:pt idx="408">
                  <c:v>9.7919999999999998</c:v>
                </c:pt>
                <c:pt idx="409">
                  <c:v>9.8160000000000007</c:v>
                </c:pt>
                <c:pt idx="410">
                  <c:v>9.84</c:v>
                </c:pt>
                <c:pt idx="411">
                  <c:v>9.8640000000000008</c:v>
                </c:pt>
                <c:pt idx="412">
                  <c:v>9.8879999999999999</c:v>
                </c:pt>
                <c:pt idx="413">
                  <c:v>9.9120000000000008</c:v>
                </c:pt>
                <c:pt idx="414">
                  <c:v>9.9359999999999999</c:v>
                </c:pt>
                <c:pt idx="415">
                  <c:v>9.9600000000000009</c:v>
                </c:pt>
                <c:pt idx="416">
                  <c:v>9.984</c:v>
                </c:pt>
                <c:pt idx="417">
                  <c:v>10.007999999999999</c:v>
                </c:pt>
                <c:pt idx="418">
                  <c:v>10.032</c:v>
                </c:pt>
                <c:pt idx="419">
                  <c:v>10.055999999999999</c:v>
                </c:pt>
                <c:pt idx="420">
                  <c:v>10.08</c:v>
                </c:pt>
                <c:pt idx="421">
                  <c:v>10.103999999999999</c:v>
                </c:pt>
                <c:pt idx="422">
                  <c:v>10.128</c:v>
                </c:pt>
                <c:pt idx="423">
                  <c:v>10.151999999999999</c:v>
                </c:pt>
                <c:pt idx="424">
                  <c:v>10.176</c:v>
                </c:pt>
                <c:pt idx="425">
                  <c:v>10.199999999999999</c:v>
                </c:pt>
                <c:pt idx="426">
                  <c:v>10.224</c:v>
                </c:pt>
                <c:pt idx="427">
                  <c:v>10.247999999999999</c:v>
                </c:pt>
                <c:pt idx="428">
                  <c:v>10.272</c:v>
                </c:pt>
                <c:pt idx="429">
                  <c:v>10.295999999999999</c:v>
                </c:pt>
                <c:pt idx="430">
                  <c:v>10.32</c:v>
                </c:pt>
                <c:pt idx="431">
                  <c:v>10.343999999999999</c:v>
                </c:pt>
                <c:pt idx="432">
                  <c:v>10.368</c:v>
                </c:pt>
                <c:pt idx="433">
                  <c:v>10.391999999999999</c:v>
                </c:pt>
                <c:pt idx="434">
                  <c:v>10.416</c:v>
                </c:pt>
                <c:pt idx="435">
                  <c:v>10.44</c:v>
                </c:pt>
                <c:pt idx="436">
                  <c:v>10.464</c:v>
                </c:pt>
                <c:pt idx="437">
                  <c:v>10.488</c:v>
                </c:pt>
                <c:pt idx="438">
                  <c:v>10.512</c:v>
                </c:pt>
                <c:pt idx="439">
                  <c:v>10.536</c:v>
                </c:pt>
                <c:pt idx="440">
                  <c:v>10.56</c:v>
                </c:pt>
                <c:pt idx="441">
                  <c:v>10.584</c:v>
                </c:pt>
                <c:pt idx="442">
                  <c:v>10.608000000000001</c:v>
                </c:pt>
                <c:pt idx="443">
                  <c:v>10.632</c:v>
                </c:pt>
                <c:pt idx="444">
                  <c:v>10.656000000000001</c:v>
                </c:pt>
                <c:pt idx="445">
                  <c:v>10.68</c:v>
                </c:pt>
                <c:pt idx="446">
                  <c:v>10.704000000000001</c:v>
                </c:pt>
                <c:pt idx="447">
                  <c:v>10.728</c:v>
                </c:pt>
                <c:pt idx="448">
                  <c:v>10.752000000000001</c:v>
                </c:pt>
                <c:pt idx="449">
                  <c:v>10.776</c:v>
                </c:pt>
                <c:pt idx="450">
                  <c:v>10.8</c:v>
                </c:pt>
                <c:pt idx="451">
                  <c:v>10.824</c:v>
                </c:pt>
                <c:pt idx="452">
                  <c:v>10.848000000000001</c:v>
                </c:pt>
                <c:pt idx="453">
                  <c:v>10.872</c:v>
                </c:pt>
                <c:pt idx="454">
                  <c:v>10.896000000000001</c:v>
                </c:pt>
                <c:pt idx="455">
                  <c:v>10.92</c:v>
                </c:pt>
                <c:pt idx="456">
                  <c:v>10.944000000000001</c:v>
                </c:pt>
                <c:pt idx="457">
                  <c:v>10.968</c:v>
                </c:pt>
                <c:pt idx="458">
                  <c:v>10.992000000000001</c:v>
                </c:pt>
                <c:pt idx="459">
                  <c:v>11.016</c:v>
                </c:pt>
                <c:pt idx="460">
                  <c:v>11.04</c:v>
                </c:pt>
                <c:pt idx="461">
                  <c:v>11.064</c:v>
                </c:pt>
                <c:pt idx="462">
                  <c:v>11.087999999999999</c:v>
                </c:pt>
                <c:pt idx="463">
                  <c:v>11.112</c:v>
                </c:pt>
                <c:pt idx="464">
                  <c:v>11.135999999999999</c:v>
                </c:pt>
                <c:pt idx="465">
                  <c:v>11.16</c:v>
                </c:pt>
                <c:pt idx="466">
                  <c:v>11.183999999999999</c:v>
                </c:pt>
                <c:pt idx="467">
                  <c:v>11.208</c:v>
                </c:pt>
                <c:pt idx="468">
                  <c:v>11.231999999999999</c:v>
                </c:pt>
                <c:pt idx="469">
                  <c:v>11.256</c:v>
                </c:pt>
                <c:pt idx="470">
                  <c:v>11.28</c:v>
                </c:pt>
                <c:pt idx="471">
                  <c:v>11.304</c:v>
                </c:pt>
                <c:pt idx="472">
                  <c:v>11.327999999999999</c:v>
                </c:pt>
                <c:pt idx="473">
                  <c:v>11.352</c:v>
                </c:pt>
                <c:pt idx="474">
                  <c:v>11.375999999999999</c:v>
                </c:pt>
                <c:pt idx="475">
                  <c:v>11.4</c:v>
                </c:pt>
                <c:pt idx="476">
                  <c:v>11.423999999999999</c:v>
                </c:pt>
                <c:pt idx="477">
                  <c:v>11.448</c:v>
                </c:pt>
                <c:pt idx="478">
                  <c:v>11.472</c:v>
                </c:pt>
                <c:pt idx="479">
                  <c:v>11.496</c:v>
                </c:pt>
                <c:pt idx="480">
                  <c:v>11.52</c:v>
                </c:pt>
                <c:pt idx="481">
                  <c:v>11.544</c:v>
                </c:pt>
                <c:pt idx="482">
                  <c:v>11.568</c:v>
                </c:pt>
                <c:pt idx="483">
                  <c:v>11.592000000000001</c:v>
                </c:pt>
                <c:pt idx="484">
                  <c:v>11.616</c:v>
                </c:pt>
                <c:pt idx="485">
                  <c:v>11.64</c:v>
                </c:pt>
                <c:pt idx="486">
                  <c:v>11.664</c:v>
                </c:pt>
                <c:pt idx="487">
                  <c:v>11.688000000000001</c:v>
                </c:pt>
                <c:pt idx="488">
                  <c:v>11.712</c:v>
                </c:pt>
                <c:pt idx="489">
                  <c:v>11.736000000000001</c:v>
                </c:pt>
                <c:pt idx="490">
                  <c:v>11.76</c:v>
                </c:pt>
                <c:pt idx="491">
                  <c:v>11.784000000000001</c:v>
                </c:pt>
                <c:pt idx="492">
                  <c:v>11.808</c:v>
                </c:pt>
                <c:pt idx="493">
                  <c:v>11.832000000000001</c:v>
                </c:pt>
                <c:pt idx="494">
                  <c:v>11.856</c:v>
                </c:pt>
                <c:pt idx="495">
                  <c:v>11.88</c:v>
                </c:pt>
                <c:pt idx="496">
                  <c:v>11.904</c:v>
                </c:pt>
                <c:pt idx="497">
                  <c:v>11.928000000000001</c:v>
                </c:pt>
                <c:pt idx="498">
                  <c:v>11.952</c:v>
                </c:pt>
                <c:pt idx="499">
                  <c:v>11.976000000000001</c:v>
                </c:pt>
                <c:pt idx="500">
                  <c:v>12</c:v>
                </c:pt>
              </c:numCache>
            </c:numRef>
          </c:xVal>
          <c:yVal>
            <c:numRef>
              <c:f>' Predict tR'!$D$44:$D$544</c:f>
              <c:numCache>
                <c:formatCode>General</c:formatCode>
                <c:ptCount val="5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9.8350698798409019E-304</c:v>
                </c:pt>
                <c:pt idx="18">
                  <c:v>1.4938060099339518E-279</c:v>
                </c:pt>
                <c:pt idx="19">
                  <c:v>2.2656690311753177E-256</c:v>
                </c:pt>
                <c:pt idx="20">
                  <c:v>3.4315019356626743E-234</c:v>
                </c:pt>
                <c:pt idx="21">
                  <c:v>5.1898826938329393E-213</c:v>
                </c:pt>
                <c:pt idx="22">
                  <c:v>7.8382001452557721E-193</c:v>
                </c:pt>
                <c:pt idx="23">
                  <c:v>1.1821175626398534E-173</c:v>
                </c:pt>
                <c:pt idx="24">
                  <c:v>1.7802889826378397E-155</c:v>
                </c:pt>
                <c:pt idx="25">
                  <c:v>2.6773543390858652E-138</c:v>
                </c:pt>
                <c:pt idx="26">
                  <c:v>4.020746701885814E-122</c:v>
                </c:pt>
                <c:pt idx="27">
                  <c:v>6.0296636949935064E-107</c:v>
                </c:pt>
                <c:pt idx="28">
                  <c:v>9.0295265502214719E-93</c:v>
                </c:pt>
                <c:pt idx="29">
                  <c:v>1.3502754833534532E-79</c:v>
                </c:pt>
                <c:pt idx="30">
                  <c:v>2.0163471190326398E-67</c:v>
                </c:pt>
                <c:pt idx="31">
                  <c:v>3.0067251442153797E-56</c:v>
                </c:pt>
                <c:pt idx="32">
                  <c:v>4.4772121490754037E-46</c:v>
                </c:pt>
                <c:pt idx="33">
                  <c:v>6.6574380117741804E-37</c:v>
                </c:pt>
                <c:pt idx="34">
                  <c:v>9.8853511911377442E-29</c:v>
                </c:pt>
                <c:pt idx="35">
                  <c:v>1.4657590625537361E-21</c:v>
                </c:pt>
                <c:pt idx="36">
                  <c:v>2.1702940857500317E-15</c:v>
                </c:pt>
                <c:pt idx="37">
                  <c:v>3.2089289363878459E-10</c:v>
                </c:pt>
                <c:pt idx="38">
                  <c:v>4.7379134805227326E-6</c:v>
                </c:pt>
                <c:pt idx="39">
                  <c:v>6.9855348837187612E-3</c:v>
                </c:pt>
                <c:pt idx="40">
                  <c:v>1.0284844252703476</c:v>
                </c:pt>
                <c:pt idx="41">
                  <c:v>15.12102692622771</c:v>
                </c:pt>
                <c:pt idx="42">
                  <c:v>22.199866755291847</c:v>
                </c:pt>
                <c:pt idx="43">
                  <c:v>3.2546550246918788</c:v>
                </c:pt>
                <c:pt idx="44">
                  <c:v>4.7648043327626267E-2</c:v>
                </c:pt>
                <c:pt idx="45">
                  <c:v>6.9657950624081407E-5</c:v>
                </c:pt>
                <c:pt idx="46">
                  <c:v>1.0169083863923138E-8</c:v>
                </c:pt>
                <c:pt idx="47">
                  <c:v>1.4824446205853608E-13</c:v>
                </c:pt>
                <c:pt idx="48">
                  <c:v>2.158045721808746E-19</c:v>
                </c:pt>
                <c:pt idx="49">
                  <c:v>3.1370996812739745E-26</c:v>
                </c:pt>
                <c:pt idx="50">
                  <c:v>4.5538792340861183E-34</c:v>
                </c:pt>
                <c:pt idx="51">
                  <c:v>6.6011593030873067E-43</c:v>
                </c:pt>
                <c:pt idx="52">
                  <c:v>9.555302304329126E-53</c:v>
                </c:pt>
                <c:pt idx="53">
                  <c:v>1.3811923467056412E-63</c:v>
                </c:pt>
                <c:pt idx="54">
                  <c:v>1.9936541554253691E-75</c:v>
                </c:pt>
                <c:pt idx="55">
                  <c:v>9.535770046615044E-75</c:v>
                </c:pt>
                <c:pt idx="56">
                  <c:v>2.4778954260230239E-68</c:v>
                </c:pt>
                <c:pt idx="57">
                  <c:v>3.3318692018415941E-62</c:v>
                </c:pt>
                <c:pt idx="58">
                  <c:v>2.3183055764961512E-56</c:v>
                </c:pt>
                <c:pt idx="59">
                  <c:v>8.3470147572684255E-51</c:v>
                </c:pt>
                <c:pt idx="60">
                  <c:v>1.5551398437721896E-45</c:v>
                </c:pt>
                <c:pt idx="61">
                  <c:v>1.4992894369473427E-40</c:v>
                </c:pt>
                <c:pt idx="62">
                  <c:v>7.4796156167511398E-36</c:v>
                </c:pt>
                <c:pt idx="63">
                  <c:v>1.930860258431647E-31</c:v>
                </c:pt>
                <c:pt idx="64">
                  <c:v>2.5792899958778869E-27</c:v>
                </c:pt>
                <c:pt idx="65">
                  <c:v>1.7829011666812051E-23</c:v>
                </c:pt>
                <c:pt idx="66">
                  <c:v>6.377230732502684E-20</c:v>
                </c:pt>
                <c:pt idx="67">
                  <c:v>1.1803607432393519E-16</c:v>
                </c:pt>
                <c:pt idx="68">
                  <c:v>1.1305119300010283E-13</c:v>
                </c:pt>
                <c:pt idx="69">
                  <c:v>5.6029056327243065E-11</c:v>
                </c:pt>
                <c:pt idx="70">
                  <c:v>1.4369088901529705E-8</c:v>
                </c:pt>
                <c:pt idx="71">
                  <c:v>1.9068780573915334E-6</c:v>
                </c:pt>
                <c:pt idx="72">
                  <c:v>1.3094664522333134E-4</c:v>
                </c:pt>
                <c:pt idx="73">
                  <c:v>4.6531129786095519E-3</c:v>
                </c:pt>
                <c:pt idx="74">
                  <c:v>8.5559962193391181E-2</c:v>
                </c:pt>
                <c:pt idx="75">
                  <c:v>0.81409546644800024</c:v>
                </c:pt>
                <c:pt idx="76">
                  <c:v>4.008278176521606</c:v>
                </c:pt>
                <c:pt idx="77">
                  <c:v>10.212172397225238</c:v>
                </c:pt>
                <c:pt idx="78">
                  <c:v>13.463444581274373</c:v>
                </c:pt>
                <c:pt idx="79">
                  <c:v>9.1848486007187073</c:v>
                </c:pt>
                <c:pt idx="80">
                  <c:v>3.2423924732900189</c:v>
                </c:pt>
                <c:pt idx="81">
                  <c:v>0.59229344856791488</c:v>
                </c:pt>
                <c:pt idx="82">
                  <c:v>5.5986850963109958E-2</c:v>
                </c:pt>
                <c:pt idx="83">
                  <c:v>2.7385010923245091E-3</c:v>
                </c:pt>
                <c:pt idx="84">
                  <c:v>6.9313457326142564E-5</c:v>
                </c:pt>
                <c:pt idx="85">
                  <c:v>9.0782046915629255E-7</c:v>
                </c:pt>
                <c:pt idx="86">
                  <c:v>6.1526207450218761E-9</c:v>
                </c:pt>
                <c:pt idx="87">
                  <c:v>2.1577348987810653E-11</c:v>
                </c:pt>
                <c:pt idx="88">
                  <c:v>3.9157394980998931E-14</c:v>
                </c:pt>
                <c:pt idx="89">
                  <c:v>3.6771154326603167E-17</c:v>
                </c:pt>
                <c:pt idx="90">
                  <c:v>1.7868105206070726E-20</c:v>
                </c:pt>
                <c:pt idx="91">
                  <c:v>4.4929077743160225E-24</c:v>
                </c:pt>
                <c:pt idx="92">
                  <c:v>5.8459389098696015E-28</c:v>
                </c:pt>
                <c:pt idx="93">
                  <c:v>3.9360336900320944E-32</c:v>
                </c:pt>
                <c:pt idx="94">
                  <c:v>1.3731056347273611E-36</c:v>
                </c:pt>
                <c:pt idx="95">
                  <c:v>1.9742157768716888E-36</c:v>
                </c:pt>
                <c:pt idx="96">
                  <c:v>1.6566228226803869E-33</c:v>
                </c:pt>
                <c:pt idx="97">
                  <c:v>1.0508199064298442E-30</c:v>
                </c:pt>
                <c:pt idx="98">
                  <c:v>5.038521696669734E-28</c:v>
                </c:pt>
                <c:pt idx="99">
                  <c:v>1.8261992718445293E-25</c:v>
                </c:pt>
                <c:pt idx="100">
                  <c:v>5.0033788460319833E-23</c:v>
                </c:pt>
                <c:pt idx="101">
                  <c:v>1.0362124389655617E-20</c:v>
                </c:pt>
                <c:pt idx="102">
                  <c:v>1.6222000304497714E-18</c:v>
                </c:pt>
                <c:pt idx="103">
                  <c:v>1.9196860086295008E-16</c:v>
                </c:pt>
                <c:pt idx="104">
                  <c:v>1.7172209749905424E-14</c:v>
                </c:pt>
                <c:pt idx="105">
                  <c:v>1.1611607841449628E-12</c:v>
                </c:pt>
                <c:pt idx="106">
                  <c:v>5.9351093646300962E-11</c:v>
                </c:pt>
                <c:pt idx="107">
                  <c:v>2.2931648833080191E-9</c:v>
                </c:pt>
                <c:pt idx="108">
                  <c:v>6.6974893177944891E-8</c:v>
                </c:pt>
                <c:pt idx="109">
                  <c:v>1.4786281404963682E-6</c:v>
                </c:pt>
                <c:pt idx="110">
                  <c:v>2.4676075784058786E-5</c:v>
                </c:pt>
                <c:pt idx="111">
                  <c:v>3.1128874176894537E-4</c:v>
                </c:pt>
                <c:pt idx="112">
                  <c:v>2.96838974993417E-3</c:v>
                </c:pt>
                <c:pt idx="113">
                  <c:v>2.1396789937877241E-2</c:v>
                </c:pt>
                <c:pt idx="114">
                  <c:v>0.11658602984363671</c:v>
                </c:pt>
                <c:pt idx="115">
                  <c:v>0.48019163924788361</c:v>
                </c:pt>
                <c:pt idx="116">
                  <c:v>1.4950401828342696</c:v>
                </c:pt>
                <c:pt idx="117">
                  <c:v>3.5185305602083834</c:v>
                </c:pt>
                <c:pt idx="118">
                  <c:v>6.2595048445958223</c:v>
                </c:pt>
                <c:pt idx="119">
                  <c:v>8.4176104358903867</c:v>
                </c:pt>
                <c:pt idx="120">
                  <c:v>8.5567305510950753</c:v>
                </c:pt>
                <c:pt idx="121">
                  <c:v>6.5750200340968368</c:v>
                </c:pt>
                <c:pt idx="122">
                  <c:v>3.8190601193437645</c:v>
                </c:pt>
                <c:pt idx="123">
                  <c:v>1.6768186674812346</c:v>
                </c:pt>
                <c:pt idx="124">
                  <c:v>0.55652656022110258</c:v>
                </c:pt>
                <c:pt idx="125">
                  <c:v>0.13962265177831179</c:v>
                </c:pt>
                <c:pt idx="126">
                  <c:v>2.647866339866398E-2</c:v>
                </c:pt>
                <c:pt idx="127">
                  <c:v>3.7958271351168685E-3</c:v>
                </c:pt>
                <c:pt idx="128">
                  <c:v>4.1132677824650955E-4</c:v>
                </c:pt>
                <c:pt idx="129">
                  <c:v>3.3692848741896468E-5</c:v>
                </c:pt>
                <c:pt idx="130">
                  <c:v>2.0862131145398649E-6</c:v>
                </c:pt>
                <c:pt idx="131">
                  <c:v>9.7644952976828554E-8</c:v>
                </c:pt>
                <c:pt idx="132">
                  <c:v>3.4547062094140809E-9</c:v>
                </c:pt>
                <c:pt idx="133">
                  <c:v>9.2393757837642994E-11</c:v>
                </c:pt>
                <c:pt idx="134">
                  <c:v>1.8678600442796693E-12</c:v>
                </c:pt>
                <c:pt idx="135">
                  <c:v>2.8544091424868284E-14</c:v>
                </c:pt>
                <c:pt idx="136">
                  <c:v>3.29729880989305E-16</c:v>
                </c:pt>
                <c:pt idx="137">
                  <c:v>2.8791916788489274E-18</c:v>
                </c:pt>
                <c:pt idx="138">
                  <c:v>1.9004350942384646E-20</c:v>
                </c:pt>
                <c:pt idx="139">
                  <c:v>9.4821254197393937E-23</c:v>
                </c:pt>
                <c:pt idx="140">
                  <c:v>3.576255507933139E-25</c:v>
                </c:pt>
                <c:pt idx="141">
                  <c:v>1.0195806261231975E-27</c:v>
                </c:pt>
                <c:pt idx="142">
                  <c:v>2.197276949803467E-30</c:v>
                </c:pt>
                <c:pt idx="143">
                  <c:v>3.5794657869128944E-33</c:v>
                </c:pt>
                <c:pt idx="144">
                  <c:v>4.4077994070071E-36</c:v>
                </c:pt>
                <c:pt idx="145">
                  <c:v>4.10294428019089E-39</c:v>
                </c:pt>
                <c:pt idx="146">
                  <c:v>2.8869522888877478E-42</c:v>
                </c:pt>
                <c:pt idx="147">
                  <c:v>1.5355140146924932E-45</c:v>
                </c:pt>
                <c:pt idx="148">
                  <c:v>6.1735952513297485E-49</c:v>
                </c:pt>
                <c:pt idx="149">
                  <c:v>1.876258670889337E-52</c:v>
                </c:pt>
                <c:pt idx="150">
                  <c:v>4.3103988873236509E-56</c:v>
                </c:pt>
                <c:pt idx="151">
                  <c:v>7.4853550021303939E-60</c:v>
                </c:pt>
                <c:pt idx="152">
                  <c:v>9.8260174900657414E-64</c:v>
                </c:pt>
                <c:pt idx="153">
                  <c:v>9.7501849552772503E-68</c:v>
                </c:pt>
                <c:pt idx="154">
                  <c:v>7.3133838077830492E-72</c:v>
                </c:pt>
                <c:pt idx="155">
                  <c:v>4.1466183783808018E-76</c:v>
                </c:pt>
                <c:pt idx="156">
                  <c:v>1.7772149630561128E-80</c:v>
                </c:pt>
                <c:pt idx="157">
                  <c:v>5.7577929615324793E-85</c:v>
                </c:pt>
                <c:pt idx="158">
                  <c:v>1.4100753429002493E-89</c:v>
                </c:pt>
                <c:pt idx="159">
                  <c:v>2.6103502448947897E-94</c:v>
                </c:pt>
                <c:pt idx="160">
                  <c:v>3.6527961627193947E-99</c:v>
                </c:pt>
                <c:pt idx="161">
                  <c:v>3.8638680189505161E-104</c:v>
                </c:pt>
                <c:pt idx="162">
                  <c:v>3.0899392306024068E-109</c:v>
                </c:pt>
                <c:pt idx="163">
                  <c:v>1.2414055834244467E-110</c:v>
                </c:pt>
                <c:pt idx="164">
                  <c:v>3.3565857179788158E-108</c:v>
                </c:pt>
                <c:pt idx="165">
                  <c:v>8.5288475303319842E-106</c:v>
                </c:pt>
                <c:pt idx="166">
                  <c:v>2.0362269755818985E-103</c:v>
                </c:pt>
                <c:pt idx="167">
                  <c:v>4.5677807537945093E-101</c:v>
                </c:pt>
                <c:pt idx="168">
                  <c:v>9.627810678035713E-99</c:v>
                </c:pt>
                <c:pt idx="169">
                  <c:v>1.9067469518393351E-96</c:v>
                </c:pt>
                <c:pt idx="170">
                  <c:v>3.5481486602260788E-94</c:v>
                </c:pt>
                <c:pt idx="171">
                  <c:v>6.2037427706386299E-92</c:v>
                </c:pt>
                <c:pt idx="172">
                  <c:v>1.0191755216814481E-89</c:v>
                </c:pt>
                <c:pt idx="173">
                  <c:v>1.573212593502456E-87</c:v>
                </c:pt>
                <c:pt idx="174">
                  <c:v>2.2817553206188859E-85</c:v>
                </c:pt>
                <c:pt idx="175">
                  <c:v>3.1095243156961924E-83</c:v>
                </c:pt>
                <c:pt idx="176">
                  <c:v>3.9816407293637412E-81</c:v>
                </c:pt>
                <c:pt idx="177">
                  <c:v>4.7904180056205928E-79</c:v>
                </c:pt>
                <c:pt idx="178">
                  <c:v>5.4153680643318287E-77</c:v>
                </c:pt>
                <c:pt idx="179">
                  <c:v>5.7520913649205582E-75</c:v>
                </c:pt>
                <c:pt idx="180">
                  <c:v>5.7407257446854741E-73</c:v>
                </c:pt>
                <c:pt idx="181">
                  <c:v>5.3833305960374468E-71</c:v>
                </c:pt>
                <c:pt idx="182">
                  <c:v>4.7432774684485453E-69</c:v>
                </c:pt>
                <c:pt idx="183">
                  <c:v>3.926894533758877E-67</c:v>
                </c:pt>
                <c:pt idx="184">
                  <c:v>3.0546620687980456E-65</c:v>
                </c:pt>
                <c:pt idx="185">
                  <c:v>2.2326483960770992E-63</c:v>
                </c:pt>
                <c:pt idx="186">
                  <c:v>1.5332773655903563E-61</c:v>
                </c:pt>
                <c:pt idx="187">
                  <c:v>9.8938276894969273E-60</c:v>
                </c:pt>
                <c:pt idx="188">
                  <c:v>5.9986177458446426E-58</c:v>
                </c:pt>
                <c:pt idx="189">
                  <c:v>3.4172854794213972E-56</c:v>
                </c:pt>
                <c:pt idx="190">
                  <c:v>1.8291720729862463E-54</c:v>
                </c:pt>
                <c:pt idx="191">
                  <c:v>9.1996454631391322E-53</c:v>
                </c:pt>
                <c:pt idx="192">
                  <c:v>4.347412473788696E-51</c:v>
                </c:pt>
                <c:pt idx="193">
                  <c:v>1.9303400937396553E-49</c:v>
                </c:pt>
                <c:pt idx="194">
                  <c:v>8.0534143267145377E-48</c:v>
                </c:pt>
                <c:pt idx="195">
                  <c:v>3.1569629309230009E-46</c:v>
                </c:pt>
                <c:pt idx="196">
                  <c:v>1.1627923064231819E-44</c:v>
                </c:pt>
                <c:pt idx="197">
                  <c:v>4.0241859876439974E-43</c:v>
                </c:pt>
                <c:pt idx="198">
                  <c:v>1.3085706253913504E-41</c:v>
                </c:pt>
                <c:pt idx="199">
                  <c:v>3.9981539928879764E-40</c:v>
                </c:pt>
                <c:pt idx="200">
                  <c:v>1.1477970266901095E-38</c:v>
                </c:pt>
                <c:pt idx="201">
                  <c:v>3.0960923129338272E-37</c:v>
                </c:pt>
                <c:pt idx="202">
                  <c:v>7.84704123064105E-36</c:v>
                </c:pt>
                <c:pt idx="203">
                  <c:v>1.8687069278284366E-34</c:v>
                </c:pt>
                <c:pt idx="204">
                  <c:v>4.1813804510844889E-33</c:v>
                </c:pt>
                <c:pt idx="205">
                  <c:v>8.7910631748900876E-32</c:v>
                </c:pt>
                <c:pt idx="206">
                  <c:v>1.7366261857952082E-30</c:v>
                </c:pt>
                <c:pt idx="207">
                  <c:v>3.2234023427284755E-29</c:v>
                </c:pt>
                <c:pt idx="208">
                  <c:v>5.6216773596096664E-28</c:v>
                </c:pt>
                <c:pt idx="209">
                  <c:v>9.2121403134346478E-27</c:v>
                </c:pt>
                <c:pt idx="210">
                  <c:v>1.4183989441619697E-25</c:v>
                </c:pt>
                <c:pt idx="211">
                  <c:v>2.0520100435070015E-24</c:v>
                </c:pt>
                <c:pt idx="212">
                  <c:v>2.7893550148875275E-23</c:v>
                </c:pt>
                <c:pt idx="213">
                  <c:v>3.562635004780483E-22</c:v>
                </c:pt>
                <c:pt idx="214">
                  <c:v>4.2754526067799591E-21</c:v>
                </c:pt>
                <c:pt idx="215">
                  <c:v>4.8209884416897037E-20</c:v>
                </c:pt>
                <c:pt idx="216">
                  <c:v>5.1077932702623926E-19</c:v>
                </c:pt>
                <c:pt idx="217">
                  <c:v>5.0847986543155559E-18</c:v>
                </c:pt>
                <c:pt idx="218">
                  <c:v>4.7561707456237501E-17</c:v>
                </c:pt>
                <c:pt idx="219">
                  <c:v>4.1800775763746608E-16</c:v>
                </c:pt>
                <c:pt idx="220">
                  <c:v>3.4518703368942185E-15</c:v>
                </c:pt>
                <c:pt idx="221">
                  <c:v>2.678353113404118E-14</c:v>
                </c:pt>
                <c:pt idx="222">
                  <c:v>1.9526500697620137E-13</c:v>
                </c:pt>
                <c:pt idx="223">
                  <c:v>1.337593767570488E-12</c:v>
                </c:pt>
                <c:pt idx="224">
                  <c:v>8.6092888585781793E-12</c:v>
                </c:pt>
                <c:pt idx="225">
                  <c:v>5.2065920410984091E-11</c:v>
                </c:pt>
                <c:pt idx="226">
                  <c:v>2.9585781705266165E-10</c:v>
                </c:pt>
                <c:pt idx="227">
                  <c:v>1.5796314601813595E-9</c:v>
                </c:pt>
                <c:pt idx="228">
                  <c:v>7.92449742122675E-9</c:v>
                </c:pt>
                <c:pt idx="229">
                  <c:v>3.7353466346819096E-8</c:v>
                </c:pt>
                <c:pt idx="230">
                  <c:v>1.6543725638109979E-7</c:v>
                </c:pt>
                <c:pt idx="231">
                  <c:v>6.8846038601526177E-7</c:v>
                </c:pt>
                <c:pt idx="232">
                  <c:v>2.6919551543420755E-6</c:v>
                </c:pt>
                <c:pt idx="233">
                  <c:v>9.8900824681177011E-6</c:v>
                </c:pt>
                <c:pt idx="234">
                  <c:v>3.414092102687433E-5</c:v>
                </c:pt>
                <c:pt idx="235">
                  <c:v>1.1073726185526794E-4</c:v>
                </c:pt>
                <c:pt idx="236">
                  <c:v>3.3748584035012586E-4</c:v>
                </c:pt>
                <c:pt idx="237">
                  <c:v>9.664080954687633E-4</c:v>
                </c:pt>
                <c:pt idx="238">
                  <c:v>2.6002121912447928E-3</c:v>
                </c:pt>
                <c:pt idx="239">
                  <c:v>6.5735542094472969E-3</c:v>
                </c:pt>
                <c:pt idx="240">
                  <c:v>1.5614746392169155E-2</c:v>
                </c:pt>
                <c:pt idx="241">
                  <c:v>3.4850807800176437E-2</c:v>
                </c:pt>
                <c:pt idx="242">
                  <c:v>7.3085965851684656E-2</c:v>
                </c:pt>
                <c:pt idx="243">
                  <c:v>0.14401189330939473</c:v>
                </c:pt>
                <c:pt idx="244">
                  <c:v>0.26662812409905706</c:v>
                </c:pt>
                <c:pt idx="245">
                  <c:v>0.46382780744762314</c:v>
                </c:pt>
                <c:pt idx="246">
                  <c:v>0.75814248502915005</c:v>
                </c:pt>
                <c:pt idx="247">
                  <c:v>1.1643622446738313</c:v>
                </c:pt>
                <c:pt idx="248">
                  <c:v>1.6802295664946223</c:v>
                </c:pt>
                <c:pt idx="249">
                  <c:v>2.2782026789727854</c:v>
                </c:pt>
                <c:pt idx="250">
                  <c:v>2.90241374147412</c:v>
                </c:pt>
                <c:pt idx="251">
                  <c:v>3.4743175698370865</c:v>
                </c:pt>
                <c:pt idx="252">
                  <c:v>3.9077154443551394</c:v>
                </c:pt>
                <c:pt idx="253">
                  <c:v>4.1297102135975265</c:v>
                </c:pt>
                <c:pt idx="254">
                  <c:v>4.100713726407661</c:v>
                </c:pt>
                <c:pt idx="255">
                  <c:v>3.8259787522383948</c:v>
                </c:pt>
                <c:pt idx="256">
                  <c:v>3.354044986994583</c:v>
                </c:pt>
                <c:pt idx="257">
                  <c:v>2.7627299811311725</c:v>
                </c:pt>
                <c:pt idx="258">
                  <c:v>2.1382142801018116</c:v>
                </c:pt>
                <c:pt idx="259">
                  <c:v>1.5549170952531635</c:v>
                </c:pt>
                <c:pt idx="260">
                  <c:v>1.0624450531913661</c:v>
                </c:pt>
                <c:pt idx="261">
                  <c:v>0.68210140934656194</c:v>
                </c:pt>
                <c:pt idx="262">
                  <c:v>0.41146665183171865</c:v>
                </c:pt>
                <c:pt idx="263">
                  <c:v>0.23321880525626093</c:v>
                </c:pt>
                <c:pt idx="264">
                  <c:v>0.12420403857115432</c:v>
                </c:pt>
                <c:pt idx="265">
                  <c:v>6.2151425832367609E-2</c:v>
                </c:pt>
                <c:pt idx="266">
                  <c:v>2.9221984293968786E-2</c:v>
                </c:pt>
                <c:pt idx="267">
                  <c:v>1.2909562883352325E-2</c:v>
                </c:pt>
                <c:pt idx="268">
                  <c:v>5.3586648972290931E-3</c:v>
                </c:pt>
                <c:pt idx="269">
                  <c:v>2.0899932772966111E-3</c:v>
                </c:pt>
                <c:pt idx="270">
                  <c:v>7.659076487258361E-4</c:v>
                </c:pt>
                <c:pt idx="271">
                  <c:v>2.6372490939412333E-4</c:v>
                </c:pt>
                <c:pt idx="272">
                  <c:v>8.532359088806299E-5</c:v>
                </c:pt>
                <c:pt idx="273">
                  <c:v>2.5937632060653967E-5</c:v>
                </c:pt>
                <c:pt idx="274">
                  <c:v>7.4085762243664635E-6</c:v>
                </c:pt>
                <c:pt idx="275">
                  <c:v>1.9883022755488163E-6</c:v>
                </c:pt>
                <c:pt idx="276">
                  <c:v>5.0138725849813947E-7</c:v>
                </c:pt>
                <c:pt idx="277">
                  <c:v>1.1879752826016569E-7</c:v>
                </c:pt>
                <c:pt idx="278">
                  <c:v>2.644750718487595E-8</c:v>
                </c:pt>
                <c:pt idx="279">
                  <c:v>5.5322947523562488E-9</c:v>
                </c:pt>
                <c:pt idx="280">
                  <c:v>1.0873493648960597E-9</c:v>
                </c:pt>
                <c:pt idx="281">
                  <c:v>2.0080574207739284E-10</c:v>
                </c:pt>
                <c:pt idx="282">
                  <c:v>3.4843869404538976E-11</c:v>
                </c:pt>
                <c:pt idx="283">
                  <c:v>5.6809354548708971E-12</c:v>
                </c:pt>
                <c:pt idx="284">
                  <c:v>8.7027510503926972E-13</c:v>
                </c:pt>
                <c:pt idx="285">
                  <c:v>1.2526694713066476E-13</c:v>
                </c:pt>
                <c:pt idx="286">
                  <c:v>1.6941804042832173E-14</c:v>
                </c:pt>
                <c:pt idx="287">
                  <c:v>2.1529108310524796E-15</c:v>
                </c:pt>
                <c:pt idx="288">
                  <c:v>2.5706068402088818E-16</c:v>
                </c:pt>
                <c:pt idx="289">
                  <c:v>2.8839551538674704E-17</c:v>
                </c:pt>
                <c:pt idx="290">
                  <c:v>3.0400769344234252E-18</c:v>
                </c:pt>
                <c:pt idx="291">
                  <c:v>3.0110909503626382E-19</c:v>
                </c:pt>
                <c:pt idx="292">
                  <c:v>2.802246920918984E-20</c:v>
                </c:pt>
                <c:pt idx="293">
                  <c:v>2.4503727568491706E-21</c:v>
                </c:pt>
                <c:pt idx="294">
                  <c:v>2.0132659005145135E-22</c:v>
                </c:pt>
                <c:pt idx="295">
                  <c:v>1.5542230586160903E-23</c:v>
                </c:pt>
                <c:pt idx="296">
                  <c:v>1.1273760015251705E-24</c:v>
                </c:pt>
                <c:pt idx="297">
                  <c:v>7.6836478294311417E-26</c:v>
                </c:pt>
                <c:pt idx="298">
                  <c:v>4.9205012281416952E-27</c:v>
                </c:pt>
                <c:pt idx="299">
                  <c:v>2.9607004213445103E-28</c:v>
                </c:pt>
                <c:pt idx="300">
                  <c:v>1.673874194896492E-29</c:v>
                </c:pt>
                <c:pt idx="301">
                  <c:v>8.8918963276347028E-31</c:v>
                </c:pt>
                <c:pt idx="302">
                  <c:v>4.4382237653567648E-32</c:v>
                </c:pt>
                <c:pt idx="303">
                  <c:v>2.08145595995219E-33</c:v>
                </c:pt>
                <c:pt idx="304">
                  <c:v>9.1720937664900907E-35</c:v>
                </c:pt>
                <c:pt idx="305">
                  <c:v>3.7976328294465134E-36</c:v>
                </c:pt>
                <c:pt idx="306">
                  <c:v>1.4774088220014252E-37</c:v>
                </c:pt>
                <c:pt idx="307">
                  <c:v>5.4004709041173649E-39</c:v>
                </c:pt>
                <c:pt idx="308">
                  <c:v>1.854837215072193E-40</c:v>
                </c:pt>
                <c:pt idx="309">
                  <c:v>5.9858137415831641E-42</c:v>
                </c:pt>
                <c:pt idx="310">
                  <c:v>1.815030070730849E-43</c:v>
                </c:pt>
                <c:pt idx="311">
                  <c:v>5.1711564598121791E-45</c:v>
                </c:pt>
                <c:pt idx="312">
                  <c:v>1.3843144722663224E-46</c:v>
                </c:pt>
                <c:pt idx="313">
                  <c:v>3.4819703454584806E-48</c:v>
                </c:pt>
                <c:pt idx="314">
                  <c:v>8.2292187064132523E-50</c:v>
                </c:pt>
                <c:pt idx="315">
                  <c:v>1.8274073565296348E-51</c:v>
                </c:pt>
                <c:pt idx="316">
                  <c:v>3.8128995222592288E-53</c:v>
                </c:pt>
                <c:pt idx="317">
                  <c:v>7.4751270854562807E-55</c:v>
                </c:pt>
                <c:pt idx="318">
                  <c:v>1.3769717423321816E-56</c:v>
                </c:pt>
                <c:pt idx="319">
                  <c:v>2.3832779943710662E-58</c:v>
                </c:pt>
                <c:pt idx="320">
                  <c:v>3.8758557546959563E-60</c:v>
                </c:pt>
                <c:pt idx="321">
                  <c:v>5.9224818207318304E-62</c:v>
                </c:pt>
                <c:pt idx="322">
                  <c:v>8.5032137149086332E-64</c:v>
                </c:pt>
                <c:pt idx="323">
                  <c:v>1.1471116235408685E-65</c:v>
                </c:pt>
                <c:pt idx="324">
                  <c:v>1.4540237289715309E-67</c:v>
                </c:pt>
                <c:pt idx="325">
                  <c:v>1.7317314146714714E-69</c:v>
                </c:pt>
                <c:pt idx="326">
                  <c:v>1.9379064410889022E-71</c:v>
                </c:pt>
                <c:pt idx="327">
                  <c:v>2.0376544438525001E-73</c:v>
                </c:pt>
                <c:pt idx="328">
                  <c:v>2.0266869516557119E-75</c:v>
                </c:pt>
                <c:pt idx="329">
                  <c:v>1.9135359954926135E-76</c:v>
                </c:pt>
                <c:pt idx="330">
                  <c:v>2.1558586534179091E-75</c:v>
                </c:pt>
                <c:pt idx="331">
                  <c:v>2.642493487003465E-74</c:v>
                </c:pt>
                <c:pt idx="332">
                  <c:v>3.1804362102538605E-73</c:v>
                </c:pt>
                <c:pt idx="333">
                  <c:v>3.7584242739427129E-72</c:v>
                </c:pt>
                <c:pt idx="334">
                  <c:v>4.3608510043163105E-71</c:v>
                </c:pt>
                <c:pt idx="335">
                  <c:v>4.9680164126739298E-70</c:v>
                </c:pt>
                <c:pt idx="336">
                  <c:v>5.5570093120228527E-69</c:v>
                </c:pt>
                <c:pt idx="337">
                  <c:v>6.1030307249635583E-68</c:v>
                </c:pt>
                <c:pt idx="338">
                  <c:v>6.5810670779421003E-67</c:v>
                </c:pt>
                <c:pt idx="339">
                  <c:v>6.9677635998553744E-66</c:v>
                </c:pt>
                <c:pt idx="340">
                  <c:v>7.2433059056625064E-65</c:v>
                </c:pt>
                <c:pt idx="341">
                  <c:v>7.3930999183124394E-64</c:v>
                </c:pt>
                <c:pt idx="342">
                  <c:v>7.4090521838100241E-63</c:v>
                </c:pt>
                <c:pt idx="343">
                  <c:v>7.2902943022447742E-62</c:v>
                </c:pt>
                <c:pt idx="344">
                  <c:v>7.0432612402987016E-61</c:v>
                </c:pt>
                <c:pt idx="345">
                  <c:v>6.68111369763921E-60</c:v>
                </c:pt>
                <c:pt idx="346">
                  <c:v>6.222576682787857E-59</c:v>
                </c:pt>
                <c:pt idx="347">
                  <c:v>5.6903369178314298E-58</c:v>
                </c:pt>
                <c:pt idx="348">
                  <c:v>5.1091897748874867E-57</c:v>
                </c:pt>
                <c:pt idx="349">
                  <c:v>4.5041455556585815E-56</c:v>
                </c:pt>
                <c:pt idx="350">
                  <c:v>3.8986938076398025E-55</c:v>
                </c:pt>
                <c:pt idx="351">
                  <c:v>3.3133870387742042E-54</c:v>
                </c:pt>
                <c:pt idx="352">
                  <c:v>2.7648497728487375E-53</c:v>
                </c:pt>
                <c:pt idx="353">
                  <c:v>2.265255733193921E-52</c:v>
                </c:pt>
                <c:pt idx="354">
                  <c:v>1.8222554872175485E-51</c:v>
                </c:pt>
                <c:pt idx="355">
                  <c:v>1.4392877341756521E-50</c:v>
                </c:pt>
                <c:pt idx="356">
                  <c:v>1.1161750517307535E-49</c:v>
                </c:pt>
                <c:pt idx="357">
                  <c:v>8.4989118964838033E-49</c:v>
                </c:pt>
                <c:pt idx="358">
                  <c:v>6.3539043448445567E-48</c:v>
                </c:pt>
                <c:pt idx="359">
                  <c:v>4.6640623434599311E-47</c:v>
                </c:pt>
                <c:pt idx="360">
                  <c:v>3.3615095590700021E-46</c:v>
                </c:pt>
                <c:pt idx="361">
                  <c:v>2.3787603092840104E-45</c:v>
                </c:pt>
                <c:pt idx="362">
                  <c:v>1.6527735178338055E-44</c:v>
                </c:pt>
                <c:pt idx="363">
                  <c:v>1.1275150224364814E-43</c:v>
                </c:pt>
                <c:pt idx="364">
                  <c:v>7.5522725993510302E-43</c:v>
                </c:pt>
                <c:pt idx="365">
                  <c:v>4.9668301321099513E-42</c:v>
                </c:pt>
                <c:pt idx="366">
                  <c:v>3.207209178543633E-41</c:v>
                </c:pt>
                <c:pt idx="367">
                  <c:v>2.0333942647976049E-40</c:v>
                </c:pt>
                <c:pt idx="368">
                  <c:v>1.265791665194021E-39</c:v>
                </c:pt>
                <c:pt idx="369">
                  <c:v>7.7365831627328448E-39</c:v>
                </c:pt>
                <c:pt idx="370">
                  <c:v>4.6428269216272052E-38</c:v>
                </c:pt>
                <c:pt idx="371">
                  <c:v>2.735659991868866E-37</c:v>
                </c:pt>
                <c:pt idx="372">
                  <c:v>1.5826616293277541E-36</c:v>
                </c:pt>
                <c:pt idx="373">
                  <c:v>8.9900137652440838E-36</c:v>
                </c:pt>
                <c:pt idx="374">
                  <c:v>5.013938115243405E-35</c:v>
                </c:pt>
                <c:pt idx="375">
                  <c:v>2.7456420101303706E-34</c:v>
                </c:pt>
                <c:pt idx="376">
                  <c:v>1.4762339275407533E-33</c:v>
                </c:pt>
                <c:pt idx="377">
                  <c:v>7.7931454614579097E-33</c:v>
                </c:pt>
                <c:pt idx="378">
                  <c:v>4.0393986132491833E-32</c:v>
                </c:pt>
                <c:pt idx="379">
                  <c:v>2.0557342459589723E-31</c:v>
                </c:pt>
                <c:pt idx="380">
                  <c:v>1.0272202178993879E-30</c:v>
                </c:pt>
                <c:pt idx="381">
                  <c:v>5.0397207830195891E-30</c:v>
                </c:pt>
                <c:pt idx="382">
                  <c:v>2.4277039342087109E-29</c:v>
                </c:pt>
                <c:pt idx="383">
                  <c:v>1.1482363667763007E-28</c:v>
                </c:pt>
                <c:pt idx="384">
                  <c:v>5.3322831445806714E-28</c:v>
                </c:pt>
                <c:pt idx="385">
                  <c:v>2.4313161583804211E-27</c:v>
                </c:pt>
                <c:pt idx="386">
                  <c:v>1.0884688367989377E-26</c:v>
                </c:pt>
                <c:pt idx="387">
                  <c:v>4.7845036690436892E-26</c:v>
                </c:pt>
                <c:pt idx="388">
                  <c:v>2.0649241977268244E-25</c:v>
                </c:pt>
                <c:pt idx="389">
                  <c:v>8.7501936481147123E-25</c:v>
                </c:pt>
                <c:pt idx="390">
                  <c:v>3.6406383904849262E-24</c:v>
                </c:pt>
                <c:pt idx="391">
                  <c:v>1.4872492330683773E-23</c:v>
                </c:pt>
                <c:pt idx="392">
                  <c:v>5.9653549770282188E-23</c:v>
                </c:pt>
                <c:pt idx="393">
                  <c:v>2.3492820464212824E-22</c:v>
                </c:pt>
                <c:pt idx="394">
                  <c:v>9.084067583690792E-22</c:v>
                </c:pt>
                <c:pt idx="395">
                  <c:v>3.4488307551498402E-21</c:v>
                </c:pt>
                <c:pt idx="396">
                  <c:v>1.2856114686168163E-20</c:v>
                </c:pt>
                <c:pt idx="397">
                  <c:v>4.7053715524040765E-20</c:v>
                </c:pt>
                <c:pt idx="398">
                  <c:v>1.6909253546367064E-19</c:v>
                </c:pt>
                <c:pt idx="399">
                  <c:v>5.9662476890802756E-19</c:v>
                </c:pt>
                <c:pt idx="400">
                  <c:v>2.0669237297635501E-18</c:v>
                </c:pt>
                <c:pt idx="401">
                  <c:v>7.0306252999641222E-18</c:v>
                </c:pt>
                <c:pt idx="402">
                  <c:v>2.3480632059374366E-17</c:v>
                </c:pt>
                <c:pt idx="403">
                  <c:v>7.6996670008792633E-17</c:v>
                </c:pt>
                <c:pt idx="404">
                  <c:v>2.4790222914525559E-16</c:v>
                </c:pt>
                <c:pt idx="405">
                  <c:v>7.8367366036438511E-16</c:v>
                </c:pt>
                <c:pt idx="406">
                  <c:v>2.4324078570653432E-15</c:v>
                </c:pt>
                <c:pt idx="407">
                  <c:v>7.4128271620863327E-15</c:v>
                </c:pt>
                <c:pt idx="408">
                  <c:v>2.218082421595433E-14</c:v>
                </c:pt>
                <c:pt idx="409">
                  <c:v>6.5165512488647268E-14</c:v>
                </c:pt>
                <c:pt idx="410">
                  <c:v>1.8797681175816672E-13</c:v>
                </c:pt>
                <c:pt idx="411">
                  <c:v>5.3239880597704782E-13</c:v>
                </c:pt>
                <c:pt idx="412">
                  <c:v>1.4805265348786135E-12</c:v>
                </c:pt>
                <c:pt idx="413">
                  <c:v>4.0424219867762735E-12</c:v>
                </c:pt>
                <c:pt idx="414">
                  <c:v>1.0837108673903687E-11</c:v>
                </c:pt>
                <c:pt idx="415">
                  <c:v>2.852538658214953E-11</c:v>
                </c:pt>
                <c:pt idx="416">
                  <c:v>7.3721808121696377E-11</c:v>
                </c:pt>
                <c:pt idx="417">
                  <c:v>1.8707112028273965E-10</c:v>
                </c:pt>
                <c:pt idx="418">
                  <c:v>4.6608362492813033E-10</c:v>
                </c:pt>
                <c:pt idx="419">
                  <c:v>1.1401638630909632E-9</c:v>
                </c:pt>
                <c:pt idx="420">
                  <c:v>2.7385270087194861E-9</c:v>
                </c:pt>
                <c:pt idx="421">
                  <c:v>6.4582241469877334E-9</c:v>
                </c:pt>
                <c:pt idx="422">
                  <c:v>1.4953936388091176E-8</c:v>
                </c:pt>
                <c:pt idx="423">
                  <c:v>3.3997287890612771E-8</c:v>
                </c:pt>
                <c:pt idx="424">
                  <c:v>7.5889090166695271E-8</c:v>
                </c:pt>
                <c:pt idx="425">
                  <c:v>1.6632623181914616E-7</c:v>
                </c:pt>
                <c:pt idx="426">
                  <c:v>3.5792207141819659E-7</c:v>
                </c:pt>
                <c:pt idx="427">
                  <c:v>7.562450430773379E-7</c:v>
                </c:pt>
                <c:pt idx="428">
                  <c:v>1.5688554512405277E-6</c:v>
                </c:pt>
                <c:pt idx="429">
                  <c:v>3.1955796759050416E-6</c:v>
                </c:pt>
                <c:pt idx="430">
                  <c:v>6.3909099587819698E-6</c:v>
                </c:pt>
                <c:pt idx="431">
                  <c:v>1.2549374406646316E-5</c:v>
                </c:pt>
                <c:pt idx="432">
                  <c:v>2.4195120168754634E-5</c:v>
                </c:pt>
                <c:pt idx="433">
                  <c:v>4.5801512462269693E-5</c:v>
                </c:pt>
                <c:pt idx="434">
                  <c:v>8.5129128012657757E-5</c:v>
                </c:pt>
                <c:pt idx="435">
                  <c:v>1.5535415726346941E-4</c:v>
                </c:pt>
                <c:pt idx="436">
                  <c:v>2.7836453497039802E-4</c:v>
                </c:pt>
                <c:pt idx="437">
                  <c:v>4.897238512090908E-4</c:v>
                </c:pt>
                <c:pt idx="438">
                  <c:v>8.4593099592213247E-4</c:v>
                </c:pt>
                <c:pt idx="439">
                  <c:v>1.4347127232282649E-3</c:v>
                </c:pt>
                <c:pt idx="440">
                  <c:v>2.3891382990715269E-3</c:v>
                </c:pt>
                <c:pt idx="441">
                  <c:v>3.9062853072975743E-3</c:v>
                </c:pt>
                <c:pt idx="442">
                  <c:v>6.2709445288385568E-3</c:v>
                </c:pt>
                <c:pt idx="443">
                  <c:v>9.884353919423914E-3</c:v>
                </c:pt>
                <c:pt idx="444">
                  <c:v>1.5297129553810981E-2</c:v>
                </c:pt>
                <c:pt idx="445">
                  <c:v>2.3244378114915809E-2</c:v>
                </c:pt>
                <c:pt idx="446">
                  <c:v>3.4679453687885796E-2</c:v>
                </c:pt>
                <c:pt idx="447">
                  <c:v>5.0801073823025275E-2</c:v>
                </c:pt>
                <c:pt idx="448">
                  <c:v>7.3066762835415244E-2</c:v>
                </c:pt>
                <c:pt idx="449">
                  <c:v>0.10318419259271226</c:v>
                </c:pt>
                <c:pt idx="450">
                  <c:v>0.14307139210286116</c:v>
                </c:pt>
                <c:pt idx="451">
                  <c:v>0.19477748992844099</c:v>
                </c:pt>
                <c:pt idx="452">
                  <c:v>0.26035807746961492</c:v>
                </c:pt>
                <c:pt idx="453">
                  <c:v>0.3417036959988981</c:v>
                </c:pt>
                <c:pt idx="454">
                  <c:v>0.44032629991455724</c:v>
                </c:pt>
                <c:pt idx="455">
                  <c:v>0.55711635067091536</c:v>
                </c:pt>
                <c:pt idx="456">
                  <c:v>0.69209149552659799</c:v>
                </c:pt>
                <c:pt idx="457">
                  <c:v>0.84416520983404397</c:v>
                </c:pt>
                <c:pt idx="458">
                  <c:v>1.0109687148046524</c:v>
                </c:pt>
                <c:pt idx="459">
                  <c:v>1.188760351843323</c:v>
                </c:pt>
                <c:pt idx="460">
                  <c:v>1.3724522283319009</c:v>
                </c:pt>
                <c:pt idx="461">
                  <c:v>1.5557739333538565</c:v>
                </c:pt>
                <c:pt idx="462">
                  <c:v>1.7315780580803715</c:v>
                </c:pt>
                <c:pt idx="463">
                  <c:v>1.89227384423252</c:v>
                </c:pt>
                <c:pt idx="464">
                  <c:v>2.0303561630017111</c:v>
                </c:pt>
                <c:pt idx="465">
                  <c:v>2.1389803701068617</c:v>
                </c:pt>
                <c:pt idx="466">
                  <c:v>2.2125225161385993</c:v>
                </c:pt>
                <c:pt idx="467">
                  <c:v>2.2470613424765364</c:v>
                </c:pt>
                <c:pt idx="468">
                  <c:v>2.2407246246012527</c:v>
                </c:pt>
                <c:pt idx="469">
                  <c:v>2.1938572962650298</c:v>
                </c:pt>
                <c:pt idx="470">
                  <c:v>2.1089903451462941</c:v>
                </c:pt>
                <c:pt idx="471">
                  <c:v>1.9906143830853613</c:v>
                </c:pt>
                <c:pt idx="472">
                  <c:v>1.8447860805403928</c:v>
                </c:pt>
                <c:pt idx="473">
                  <c:v>1.6786154562208935</c:v>
                </c:pt>
                <c:pt idx="474">
                  <c:v>1.4996943366878179</c:v>
                </c:pt>
                <c:pt idx="475">
                  <c:v>1.3155295699886054</c:v>
                </c:pt>
                <c:pt idx="476">
                  <c:v>1.1330388638404527</c:v>
                </c:pt>
                <c:pt idx="477">
                  <c:v>0.95815402446234355</c:v>
                </c:pt>
                <c:pt idx="478">
                  <c:v>0.79555860710024484</c:v>
                </c:pt>
                <c:pt idx="479">
                  <c:v>0.64856776336370192</c:v>
                </c:pt>
                <c:pt idx="480">
                  <c:v>0.51914044805603832</c:v>
                </c:pt>
                <c:pt idx="481">
                  <c:v>0.40800050992029979</c:v>
                </c:pt>
                <c:pt idx="482">
                  <c:v>0.31483490340123571</c:v>
                </c:pt>
                <c:pt idx="483">
                  <c:v>0.23853459267756966</c:v>
                </c:pt>
                <c:pt idx="484">
                  <c:v>0.17744599266367531</c:v>
                </c:pt>
                <c:pt idx="485">
                  <c:v>0.12960666960435641</c:v>
                </c:pt>
                <c:pt idx="486">
                  <c:v>9.2946884116140771E-2</c:v>
                </c:pt>
                <c:pt idx="487">
                  <c:v>6.5446834991232272E-2</c:v>
                </c:pt>
                <c:pt idx="488">
                  <c:v>4.5246896031673346E-2</c:v>
                </c:pt>
                <c:pt idx="489">
                  <c:v>3.0713921052599166E-2</c:v>
                </c:pt>
                <c:pt idx="490">
                  <c:v>2.0470481814571496E-2</c:v>
                </c:pt>
                <c:pt idx="491">
                  <c:v>1.3395754975501859E-2</c:v>
                </c:pt>
                <c:pt idx="492">
                  <c:v>8.6070168812518132E-3</c:v>
                </c:pt>
                <c:pt idx="493">
                  <c:v>5.4298076314193075E-3</c:v>
                </c:pt>
                <c:pt idx="494">
                  <c:v>3.3632764132743649E-3</c:v>
                </c:pt>
                <c:pt idx="495">
                  <c:v>2.0454412442579618E-3</c:v>
                </c:pt>
                <c:pt idx="496">
                  <c:v>1.2213996332359135E-3</c:v>
                </c:pt>
                <c:pt idx="497">
                  <c:v>7.1610200697582761E-4</c:v>
                </c:pt>
                <c:pt idx="498">
                  <c:v>4.1222879587852286E-4</c:v>
                </c:pt>
                <c:pt idx="499">
                  <c:v>2.3299579858467349E-4</c:v>
                </c:pt>
                <c:pt idx="500">
                  <c:v>1.2930168460533969E-4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3EC-4F92-84C3-33C37D6E60BF}"/>
            </c:ext>
          </c:extLst>
        </c:ser>
        <c:ser>
          <c:idx val="2"/>
          <c:order val="1"/>
          <c:tx>
            <c:strRef>
              <c:f>' Predict tR'!$E$42</c:f>
              <c:strCache>
                <c:ptCount val="1"/>
                <c:pt idx="0">
                  <c:v>MIX B</c:v>
                </c:pt>
              </c:strCache>
            </c:strRef>
          </c:tx>
          <c:marker>
            <c:symbol val="none"/>
          </c:marker>
          <c:xVal>
            <c:numRef>
              <c:f>' Predict tR'!$C$44:$C$544</c:f>
              <c:numCache>
                <c:formatCode>General</c:formatCode>
                <c:ptCount val="501"/>
                <c:pt idx="0">
                  <c:v>0</c:v>
                </c:pt>
                <c:pt idx="1">
                  <c:v>2.4E-2</c:v>
                </c:pt>
                <c:pt idx="2">
                  <c:v>4.8000000000000001E-2</c:v>
                </c:pt>
                <c:pt idx="3">
                  <c:v>7.1999999999999995E-2</c:v>
                </c:pt>
                <c:pt idx="4">
                  <c:v>9.6000000000000002E-2</c:v>
                </c:pt>
                <c:pt idx="5">
                  <c:v>0.12</c:v>
                </c:pt>
                <c:pt idx="6">
                  <c:v>0.14399999999999999</c:v>
                </c:pt>
                <c:pt idx="7">
                  <c:v>0.16800000000000001</c:v>
                </c:pt>
                <c:pt idx="8">
                  <c:v>0.192</c:v>
                </c:pt>
                <c:pt idx="9">
                  <c:v>0.216</c:v>
                </c:pt>
                <c:pt idx="10">
                  <c:v>0.24</c:v>
                </c:pt>
                <c:pt idx="11">
                  <c:v>0.26400000000000001</c:v>
                </c:pt>
                <c:pt idx="12">
                  <c:v>0.28799999999999998</c:v>
                </c:pt>
                <c:pt idx="13">
                  <c:v>0.312</c:v>
                </c:pt>
                <c:pt idx="14">
                  <c:v>0.33600000000000002</c:v>
                </c:pt>
                <c:pt idx="15">
                  <c:v>0.36</c:v>
                </c:pt>
                <c:pt idx="16">
                  <c:v>0.38400000000000001</c:v>
                </c:pt>
                <c:pt idx="17">
                  <c:v>0.40799999999999997</c:v>
                </c:pt>
                <c:pt idx="18">
                  <c:v>0.432</c:v>
                </c:pt>
                <c:pt idx="19">
                  <c:v>0.45600000000000002</c:v>
                </c:pt>
                <c:pt idx="20">
                  <c:v>0.48</c:v>
                </c:pt>
                <c:pt idx="21">
                  <c:v>0.504</c:v>
                </c:pt>
                <c:pt idx="22">
                  <c:v>0.52800000000000002</c:v>
                </c:pt>
                <c:pt idx="23">
                  <c:v>0.55200000000000005</c:v>
                </c:pt>
                <c:pt idx="24">
                  <c:v>0.57599999999999996</c:v>
                </c:pt>
                <c:pt idx="25">
                  <c:v>0.6</c:v>
                </c:pt>
                <c:pt idx="26">
                  <c:v>0.624</c:v>
                </c:pt>
                <c:pt idx="27">
                  <c:v>0.64800000000000002</c:v>
                </c:pt>
                <c:pt idx="28">
                  <c:v>0.67200000000000004</c:v>
                </c:pt>
                <c:pt idx="29">
                  <c:v>0.69599999999999995</c:v>
                </c:pt>
                <c:pt idx="30">
                  <c:v>0.72</c:v>
                </c:pt>
                <c:pt idx="31">
                  <c:v>0.74399999999999999</c:v>
                </c:pt>
                <c:pt idx="32">
                  <c:v>0.76800000000000002</c:v>
                </c:pt>
                <c:pt idx="33">
                  <c:v>0.79200000000000004</c:v>
                </c:pt>
                <c:pt idx="34">
                  <c:v>0.81599999999999995</c:v>
                </c:pt>
                <c:pt idx="35">
                  <c:v>0.84</c:v>
                </c:pt>
                <c:pt idx="36">
                  <c:v>0.86399999999999999</c:v>
                </c:pt>
                <c:pt idx="37">
                  <c:v>0.88800000000000001</c:v>
                </c:pt>
                <c:pt idx="38">
                  <c:v>0.91200000000000003</c:v>
                </c:pt>
                <c:pt idx="39">
                  <c:v>0.93600000000000005</c:v>
                </c:pt>
                <c:pt idx="40">
                  <c:v>0.96</c:v>
                </c:pt>
                <c:pt idx="41">
                  <c:v>0.98399999999999999</c:v>
                </c:pt>
                <c:pt idx="42">
                  <c:v>1.008</c:v>
                </c:pt>
                <c:pt idx="43">
                  <c:v>1.032</c:v>
                </c:pt>
                <c:pt idx="44">
                  <c:v>1.056</c:v>
                </c:pt>
                <c:pt idx="45">
                  <c:v>1.08</c:v>
                </c:pt>
                <c:pt idx="46">
                  <c:v>1.1040000000000001</c:v>
                </c:pt>
                <c:pt idx="47">
                  <c:v>1.1279999999999999</c:v>
                </c:pt>
                <c:pt idx="48">
                  <c:v>1.1519999999999999</c:v>
                </c:pt>
                <c:pt idx="49">
                  <c:v>1.1759999999999999</c:v>
                </c:pt>
                <c:pt idx="50">
                  <c:v>1.2</c:v>
                </c:pt>
                <c:pt idx="51">
                  <c:v>1.224</c:v>
                </c:pt>
                <c:pt idx="52">
                  <c:v>1.248</c:v>
                </c:pt>
                <c:pt idx="53">
                  <c:v>1.272</c:v>
                </c:pt>
                <c:pt idx="54">
                  <c:v>1.296</c:v>
                </c:pt>
                <c:pt idx="55">
                  <c:v>1.32</c:v>
                </c:pt>
                <c:pt idx="56">
                  <c:v>1.3440000000000001</c:v>
                </c:pt>
                <c:pt idx="57">
                  <c:v>1.3680000000000001</c:v>
                </c:pt>
                <c:pt idx="58">
                  <c:v>1.3919999999999999</c:v>
                </c:pt>
                <c:pt idx="59">
                  <c:v>1.4159999999999999</c:v>
                </c:pt>
                <c:pt idx="60">
                  <c:v>1.44</c:v>
                </c:pt>
                <c:pt idx="61">
                  <c:v>1.464</c:v>
                </c:pt>
                <c:pt idx="62">
                  <c:v>1.488</c:v>
                </c:pt>
                <c:pt idx="63">
                  <c:v>1.512</c:v>
                </c:pt>
                <c:pt idx="64">
                  <c:v>1.536</c:v>
                </c:pt>
                <c:pt idx="65">
                  <c:v>1.56</c:v>
                </c:pt>
                <c:pt idx="66">
                  <c:v>1.5840000000000001</c:v>
                </c:pt>
                <c:pt idx="67">
                  <c:v>1.6080000000000001</c:v>
                </c:pt>
                <c:pt idx="68">
                  <c:v>1.6319999999999999</c:v>
                </c:pt>
                <c:pt idx="69">
                  <c:v>1.6559999999999999</c:v>
                </c:pt>
                <c:pt idx="70">
                  <c:v>1.68</c:v>
                </c:pt>
                <c:pt idx="71">
                  <c:v>1.704</c:v>
                </c:pt>
                <c:pt idx="72">
                  <c:v>1.728</c:v>
                </c:pt>
                <c:pt idx="73">
                  <c:v>1.752</c:v>
                </c:pt>
                <c:pt idx="74">
                  <c:v>1.776</c:v>
                </c:pt>
                <c:pt idx="75">
                  <c:v>1.8</c:v>
                </c:pt>
                <c:pt idx="76">
                  <c:v>1.8240000000000001</c:v>
                </c:pt>
                <c:pt idx="77">
                  <c:v>1.8480000000000001</c:v>
                </c:pt>
                <c:pt idx="78">
                  <c:v>1.8720000000000001</c:v>
                </c:pt>
                <c:pt idx="79">
                  <c:v>1.8959999999999999</c:v>
                </c:pt>
                <c:pt idx="80">
                  <c:v>1.92</c:v>
                </c:pt>
                <c:pt idx="81">
                  <c:v>1.944</c:v>
                </c:pt>
                <c:pt idx="82">
                  <c:v>1.968</c:v>
                </c:pt>
                <c:pt idx="83">
                  <c:v>1.992</c:v>
                </c:pt>
                <c:pt idx="84">
                  <c:v>2.016</c:v>
                </c:pt>
                <c:pt idx="85">
                  <c:v>2.04</c:v>
                </c:pt>
                <c:pt idx="86">
                  <c:v>2.0640000000000001</c:v>
                </c:pt>
                <c:pt idx="87">
                  <c:v>2.0880000000000001</c:v>
                </c:pt>
                <c:pt idx="88">
                  <c:v>2.1120000000000001</c:v>
                </c:pt>
                <c:pt idx="89">
                  <c:v>2.1360000000000001</c:v>
                </c:pt>
                <c:pt idx="90">
                  <c:v>2.16</c:v>
                </c:pt>
                <c:pt idx="91">
                  <c:v>2.1840000000000002</c:v>
                </c:pt>
                <c:pt idx="92">
                  <c:v>2.2080000000000002</c:v>
                </c:pt>
                <c:pt idx="93">
                  <c:v>2.2320000000000002</c:v>
                </c:pt>
                <c:pt idx="94">
                  <c:v>2.2559999999999998</c:v>
                </c:pt>
                <c:pt idx="95">
                  <c:v>2.2799999999999998</c:v>
                </c:pt>
                <c:pt idx="96">
                  <c:v>2.3039999999999998</c:v>
                </c:pt>
                <c:pt idx="97">
                  <c:v>2.3279999999999998</c:v>
                </c:pt>
                <c:pt idx="98">
                  <c:v>2.3519999999999999</c:v>
                </c:pt>
                <c:pt idx="99">
                  <c:v>2.3759999999999999</c:v>
                </c:pt>
                <c:pt idx="100">
                  <c:v>2.4</c:v>
                </c:pt>
                <c:pt idx="101">
                  <c:v>2.4239999999999999</c:v>
                </c:pt>
                <c:pt idx="102">
                  <c:v>2.448</c:v>
                </c:pt>
                <c:pt idx="103">
                  <c:v>2.472</c:v>
                </c:pt>
                <c:pt idx="104">
                  <c:v>2.496</c:v>
                </c:pt>
                <c:pt idx="105">
                  <c:v>2.52</c:v>
                </c:pt>
                <c:pt idx="106">
                  <c:v>2.544</c:v>
                </c:pt>
                <c:pt idx="107">
                  <c:v>2.5680000000000001</c:v>
                </c:pt>
                <c:pt idx="108">
                  <c:v>2.5920000000000001</c:v>
                </c:pt>
                <c:pt idx="109">
                  <c:v>2.6160000000000001</c:v>
                </c:pt>
                <c:pt idx="110">
                  <c:v>2.64</c:v>
                </c:pt>
                <c:pt idx="111">
                  <c:v>2.6640000000000001</c:v>
                </c:pt>
                <c:pt idx="112">
                  <c:v>2.6880000000000002</c:v>
                </c:pt>
                <c:pt idx="113">
                  <c:v>2.7120000000000002</c:v>
                </c:pt>
                <c:pt idx="114">
                  <c:v>2.7360000000000002</c:v>
                </c:pt>
                <c:pt idx="115">
                  <c:v>2.76</c:v>
                </c:pt>
                <c:pt idx="116">
                  <c:v>2.7839999999999998</c:v>
                </c:pt>
                <c:pt idx="117">
                  <c:v>2.8079999999999998</c:v>
                </c:pt>
                <c:pt idx="118">
                  <c:v>2.8319999999999999</c:v>
                </c:pt>
                <c:pt idx="119">
                  <c:v>2.8559999999999999</c:v>
                </c:pt>
                <c:pt idx="120">
                  <c:v>2.88</c:v>
                </c:pt>
                <c:pt idx="121">
                  <c:v>2.9039999999999999</c:v>
                </c:pt>
                <c:pt idx="122">
                  <c:v>2.9279999999999999</c:v>
                </c:pt>
                <c:pt idx="123">
                  <c:v>2.952</c:v>
                </c:pt>
                <c:pt idx="124">
                  <c:v>2.976</c:v>
                </c:pt>
                <c:pt idx="125">
                  <c:v>3</c:v>
                </c:pt>
                <c:pt idx="126">
                  <c:v>3.024</c:v>
                </c:pt>
                <c:pt idx="127">
                  <c:v>3.048</c:v>
                </c:pt>
                <c:pt idx="128">
                  <c:v>3.0720000000000001</c:v>
                </c:pt>
                <c:pt idx="129">
                  <c:v>3.0960000000000001</c:v>
                </c:pt>
                <c:pt idx="130">
                  <c:v>3.12</c:v>
                </c:pt>
                <c:pt idx="131">
                  <c:v>3.1440000000000001</c:v>
                </c:pt>
                <c:pt idx="132">
                  <c:v>3.1680000000000001</c:v>
                </c:pt>
                <c:pt idx="133">
                  <c:v>3.1920000000000002</c:v>
                </c:pt>
                <c:pt idx="134">
                  <c:v>3.2160000000000002</c:v>
                </c:pt>
                <c:pt idx="135">
                  <c:v>3.24</c:v>
                </c:pt>
                <c:pt idx="136">
                  <c:v>3.2639999999999998</c:v>
                </c:pt>
                <c:pt idx="137">
                  <c:v>3.2879999999999998</c:v>
                </c:pt>
                <c:pt idx="138">
                  <c:v>3.3119999999999998</c:v>
                </c:pt>
                <c:pt idx="139">
                  <c:v>3.3359999999999999</c:v>
                </c:pt>
                <c:pt idx="140">
                  <c:v>3.36</c:v>
                </c:pt>
                <c:pt idx="141">
                  <c:v>3.3839999999999999</c:v>
                </c:pt>
                <c:pt idx="142">
                  <c:v>3.4079999999999999</c:v>
                </c:pt>
                <c:pt idx="143">
                  <c:v>3.4319999999999999</c:v>
                </c:pt>
                <c:pt idx="144">
                  <c:v>3.456</c:v>
                </c:pt>
                <c:pt idx="145">
                  <c:v>3.48</c:v>
                </c:pt>
                <c:pt idx="146">
                  <c:v>3.504</c:v>
                </c:pt>
                <c:pt idx="147">
                  <c:v>3.528</c:v>
                </c:pt>
                <c:pt idx="148">
                  <c:v>3.552</c:v>
                </c:pt>
                <c:pt idx="149">
                  <c:v>3.5760000000000001</c:v>
                </c:pt>
                <c:pt idx="150">
                  <c:v>3.6</c:v>
                </c:pt>
                <c:pt idx="151">
                  <c:v>3.6240000000000001</c:v>
                </c:pt>
                <c:pt idx="152">
                  <c:v>3.6480000000000001</c:v>
                </c:pt>
                <c:pt idx="153">
                  <c:v>3.6720000000000002</c:v>
                </c:pt>
                <c:pt idx="154">
                  <c:v>3.6960000000000002</c:v>
                </c:pt>
                <c:pt idx="155">
                  <c:v>3.72</c:v>
                </c:pt>
                <c:pt idx="156">
                  <c:v>3.7440000000000002</c:v>
                </c:pt>
                <c:pt idx="157">
                  <c:v>3.7679999999999998</c:v>
                </c:pt>
                <c:pt idx="158">
                  <c:v>3.7919999999999998</c:v>
                </c:pt>
                <c:pt idx="159">
                  <c:v>3.8159999999999998</c:v>
                </c:pt>
                <c:pt idx="160">
                  <c:v>3.84</c:v>
                </c:pt>
                <c:pt idx="161">
                  <c:v>3.8639999999999999</c:v>
                </c:pt>
                <c:pt idx="162">
                  <c:v>3.8879999999999999</c:v>
                </c:pt>
                <c:pt idx="163">
                  <c:v>3.9119999999999999</c:v>
                </c:pt>
                <c:pt idx="164">
                  <c:v>3.9359999999999999</c:v>
                </c:pt>
                <c:pt idx="165">
                  <c:v>3.96</c:v>
                </c:pt>
                <c:pt idx="166">
                  <c:v>3.984</c:v>
                </c:pt>
                <c:pt idx="167">
                  <c:v>4.008</c:v>
                </c:pt>
                <c:pt idx="168">
                  <c:v>4.032</c:v>
                </c:pt>
                <c:pt idx="169">
                  <c:v>4.056</c:v>
                </c:pt>
                <c:pt idx="170">
                  <c:v>4.08</c:v>
                </c:pt>
                <c:pt idx="171">
                  <c:v>4.1040000000000001</c:v>
                </c:pt>
                <c:pt idx="172">
                  <c:v>4.1280000000000001</c:v>
                </c:pt>
                <c:pt idx="173">
                  <c:v>4.1520000000000001</c:v>
                </c:pt>
                <c:pt idx="174">
                  <c:v>4.1760000000000002</c:v>
                </c:pt>
                <c:pt idx="175">
                  <c:v>4.2</c:v>
                </c:pt>
                <c:pt idx="176">
                  <c:v>4.2240000000000002</c:v>
                </c:pt>
                <c:pt idx="177">
                  <c:v>4.2480000000000002</c:v>
                </c:pt>
                <c:pt idx="178">
                  <c:v>4.2720000000000002</c:v>
                </c:pt>
                <c:pt idx="179">
                  <c:v>4.2960000000000003</c:v>
                </c:pt>
                <c:pt idx="180">
                  <c:v>4.32</c:v>
                </c:pt>
                <c:pt idx="181">
                  <c:v>4.3440000000000003</c:v>
                </c:pt>
                <c:pt idx="182">
                  <c:v>4.3680000000000003</c:v>
                </c:pt>
                <c:pt idx="183">
                  <c:v>4.3920000000000003</c:v>
                </c:pt>
                <c:pt idx="184">
                  <c:v>4.4160000000000004</c:v>
                </c:pt>
                <c:pt idx="185">
                  <c:v>4.4400000000000004</c:v>
                </c:pt>
                <c:pt idx="186">
                  <c:v>4.4640000000000004</c:v>
                </c:pt>
                <c:pt idx="187">
                  <c:v>4.4880000000000004</c:v>
                </c:pt>
                <c:pt idx="188">
                  <c:v>4.5119999999999996</c:v>
                </c:pt>
                <c:pt idx="189">
                  <c:v>4.5359999999999996</c:v>
                </c:pt>
                <c:pt idx="190">
                  <c:v>4.5599999999999996</c:v>
                </c:pt>
                <c:pt idx="191">
                  <c:v>4.5839999999999996</c:v>
                </c:pt>
                <c:pt idx="192">
                  <c:v>4.6079999999999997</c:v>
                </c:pt>
                <c:pt idx="193">
                  <c:v>4.6319999999999997</c:v>
                </c:pt>
                <c:pt idx="194">
                  <c:v>4.6559999999999997</c:v>
                </c:pt>
                <c:pt idx="195">
                  <c:v>4.68</c:v>
                </c:pt>
                <c:pt idx="196">
                  <c:v>4.7039999999999997</c:v>
                </c:pt>
                <c:pt idx="197">
                  <c:v>4.7279999999999998</c:v>
                </c:pt>
                <c:pt idx="198">
                  <c:v>4.7519999999999998</c:v>
                </c:pt>
                <c:pt idx="199">
                  <c:v>4.7759999999999998</c:v>
                </c:pt>
                <c:pt idx="200">
                  <c:v>4.8</c:v>
                </c:pt>
                <c:pt idx="201">
                  <c:v>4.8239999999999998</c:v>
                </c:pt>
                <c:pt idx="202">
                  <c:v>4.8479999999999999</c:v>
                </c:pt>
                <c:pt idx="203">
                  <c:v>4.8719999999999999</c:v>
                </c:pt>
                <c:pt idx="204">
                  <c:v>4.8959999999999999</c:v>
                </c:pt>
                <c:pt idx="205">
                  <c:v>4.92</c:v>
                </c:pt>
                <c:pt idx="206">
                  <c:v>4.944</c:v>
                </c:pt>
                <c:pt idx="207">
                  <c:v>4.968</c:v>
                </c:pt>
                <c:pt idx="208">
                  <c:v>4.992</c:v>
                </c:pt>
                <c:pt idx="209">
                  <c:v>5.016</c:v>
                </c:pt>
                <c:pt idx="210">
                  <c:v>5.04</c:v>
                </c:pt>
                <c:pt idx="211">
                  <c:v>5.0640000000000001</c:v>
                </c:pt>
                <c:pt idx="212">
                  <c:v>5.0880000000000001</c:v>
                </c:pt>
                <c:pt idx="213">
                  <c:v>5.1120000000000001</c:v>
                </c:pt>
                <c:pt idx="214">
                  <c:v>5.1360000000000001</c:v>
                </c:pt>
                <c:pt idx="215">
                  <c:v>5.16</c:v>
                </c:pt>
                <c:pt idx="216">
                  <c:v>5.1840000000000002</c:v>
                </c:pt>
                <c:pt idx="217">
                  <c:v>5.2080000000000002</c:v>
                </c:pt>
                <c:pt idx="218">
                  <c:v>5.2320000000000002</c:v>
                </c:pt>
                <c:pt idx="219">
                  <c:v>5.2560000000000002</c:v>
                </c:pt>
                <c:pt idx="220">
                  <c:v>5.28</c:v>
                </c:pt>
                <c:pt idx="221">
                  <c:v>5.3040000000000003</c:v>
                </c:pt>
                <c:pt idx="222">
                  <c:v>5.3280000000000003</c:v>
                </c:pt>
                <c:pt idx="223">
                  <c:v>5.3520000000000003</c:v>
                </c:pt>
                <c:pt idx="224">
                  <c:v>5.3760000000000003</c:v>
                </c:pt>
                <c:pt idx="225">
                  <c:v>5.4</c:v>
                </c:pt>
                <c:pt idx="226">
                  <c:v>5.4240000000000004</c:v>
                </c:pt>
                <c:pt idx="227">
                  <c:v>5.4480000000000004</c:v>
                </c:pt>
                <c:pt idx="228">
                  <c:v>5.4720000000000004</c:v>
                </c:pt>
                <c:pt idx="229">
                  <c:v>5.4960000000000004</c:v>
                </c:pt>
                <c:pt idx="230">
                  <c:v>5.52</c:v>
                </c:pt>
                <c:pt idx="231">
                  <c:v>5.5439999999999996</c:v>
                </c:pt>
                <c:pt idx="232">
                  <c:v>5.5679999999999996</c:v>
                </c:pt>
                <c:pt idx="233">
                  <c:v>5.5919999999999996</c:v>
                </c:pt>
                <c:pt idx="234">
                  <c:v>5.6159999999999997</c:v>
                </c:pt>
                <c:pt idx="235">
                  <c:v>5.64</c:v>
                </c:pt>
                <c:pt idx="236">
                  <c:v>5.6639999999999997</c:v>
                </c:pt>
                <c:pt idx="237">
                  <c:v>5.6879999999999997</c:v>
                </c:pt>
                <c:pt idx="238">
                  <c:v>5.7119999999999997</c:v>
                </c:pt>
                <c:pt idx="239">
                  <c:v>5.7359999999999998</c:v>
                </c:pt>
                <c:pt idx="240">
                  <c:v>5.76</c:v>
                </c:pt>
                <c:pt idx="241">
                  <c:v>5.7839999999999998</c:v>
                </c:pt>
                <c:pt idx="242">
                  <c:v>5.8079999999999998</c:v>
                </c:pt>
                <c:pt idx="243">
                  <c:v>5.8319999999999999</c:v>
                </c:pt>
                <c:pt idx="244">
                  <c:v>5.8559999999999999</c:v>
                </c:pt>
                <c:pt idx="245">
                  <c:v>5.88</c:v>
                </c:pt>
                <c:pt idx="246">
                  <c:v>5.9039999999999999</c:v>
                </c:pt>
                <c:pt idx="247">
                  <c:v>5.9279999999999999</c:v>
                </c:pt>
                <c:pt idx="248">
                  <c:v>5.952</c:v>
                </c:pt>
                <c:pt idx="249">
                  <c:v>5.976</c:v>
                </c:pt>
                <c:pt idx="250">
                  <c:v>6</c:v>
                </c:pt>
                <c:pt idx="251">
                  <c:v>6.024</c:v>
                </c:pt>
                <c:pt idx="252">
                  <c:v>6.048</c:v>
                </c:pt>
                <c:pt idx="253">
                  <c:v>6.0720000000000001</c:v>
                </c:pt>
                <c:pt idx="254">
                  <c:v>6.0960000000000001</c:v>
                </c:pt>
                <c:pt idx="255">
                  <c:v>6.12</c:v>
                </c:pt>
                <c:pt idx="256">
                  <c:v>6.1440000000000001</c:v>
                </c:pt>
                <c:pt idx="257">
                  <c:v>6.1680000000000001</c:v>
                </c:pt>
                <c:pt idx="258">
                  <c:v>6.1920000000000002</c:v>
                </c:pt>
                <c:pt idx="259">
                  <c:v>6.2160000000000002</c:v>
                </c:pt>
                <c:pt idx="260">
                  <c:v>6.24</c:v>
                </c:pt>
                <c:pt idx="261">
                  <c:v>6.2640000000000002</c:v>
                </c:pt>
                <c:pt idx="262">
                  <c:v>6.2880000000000003</c:v>
                </c:pt>
                <c:pt idx="263">
                  <c:v>6.3120000000000003</c:v>
                </c:pt>
                <c:pt idx="264">
                  <c:v>6.3360000000000003</c:v>
                </c:pt>
                <c:pt idx="265">
                  <c:v>6.36</c:v>
                </c:pt>
                <c:pt idx="266">
                  <c:v>6.3840000000000003</c:v>
                </c:pt>
                <c:pt idx="267">
                  <c:v>6.4080000000000004</c:v>
                </c:pt>
                <c:pt idx="268">
                  <c:v>6.4320000000000004</c:v>
                </c:pt>
                <c:pt idx="269">
                  <c:v>6.4560000000000004</c:v>
                </c:pt>
                <c:pt idx="270">
                  <c:v>6.48</c:v>
                </c:pt>
                <c:pt idx="271">
                  <c:v>6.5039999999999996</c:v>
                </c:pt>
                <c:pt idx="272">
                  <c:v>6.5279999999999996</c:v>
                </c:pt>
                <c:pt idx="273">
                  <c:v>6.5519999999999996</c:v>
                </c:pt>
                <c:pt idx="274">
                  <c:v>6.5759999999999996</c:v>
                </c:pt>
                <c:pt idx="275">
                  <c:v>6.6</c:v>
                </c:pt>
                <c:pt idx="276">
                  <c:v>6.6239999999999997</c:v>
                </c:pt>
                <c:pt idx="277">
                  <c:v>6.6479999999999997</c:v>
                </c:pt>
                <c:pt idx="278">
                  <c:v>6.6719999999999997</c:v>
                </c:pt>
                <c:pt idx="279">
                  <c:v>6.6959999999999997</c:v>
                </c:pt>
                <c:pt idx="280">
                  <c:v>6.72</c:v>
                </c:pt>
                <c:pt idx="281">
                  <c:v>6.7439999999999998</c:v>
                </c:pt>
                <c:pt idx="282">
                  <c:v>6.7679999999999998</c:v>
                </c:pt>
                <c:pt idx="283">
                  <c:v>6.7919999999999998</c:v>
                </c:pt>
                <c:pt idx="284">
                  <c:v>6.8159999999999998</c:v>
                </c:pt>
                <c:pt idx="285">
                  <c:v>6.84</c:v>
                </c:pt>
                <c:pt idx="286">
                  <c:v>6.8639999999999999</c:v>
                </c:pt>
                <c:pt idx="287">
                  <c:v>6.8879999999999999</c:v>
                </c:pt>
                <c:pt idx="288">
                  <c:v>6.9119999999999999</c:v>
                </c:pt>
                <c:pt idx="289">
                  <c:v>6.9359999999999999</c:v>
                </c:pt>
                <c:pt idx="290">
                  <c:v>6.96</c:v>
                </c:pt>
                <c:pt idx="291">
                  <c:v>6.984</c:v>
                </c:pt>
                <c:pt idx="292">
                  <c:v>7.008</c:v>
                </c:pt>
                <c:pt idx="293">
                  <c:v>7.032</c:v>
                </c:pt>
                <c:pt idx="294">
                  <c:v>7.056</c:v>
                </c:pt>
                <c:pt idx="295">
                  <c:v>7.08</c:v>
                </c:pt>
                <c:pt idx="296">
                  <c:v>7.1040000000000001</c:v>
                </c:pt>
                <c:pt idx="297">
                  <c:v>7.1280000000000001</c:v>
                </c:pt>
                <c:pt idx="298">
                  <c:v>7.1520000000000001</c:v>
                </c:pt>
                <c:pt idx="299">
                  <c:v>7.1760000000000002</c:v>
                </c:pt>
                <c:pt idx="300">
                  <c:v>7.2</c:v>
                </c:pt>
                <c:pt idx="301">
                  <c:v>7.2240000000000002</c:v>
                </c:pt>
                <c:pt idx="302">
                  <c:v>7.2480000000000002</c:v>
                </c:pt>
                <c:pt idx="303">
                  <c:v>7.2720000000000002</c:v>
                </c:pt>
                <c:pt idx="304">
                  <c:v>7.2960000000000003</c:v>
                </c:pt>
                <c:pt idx="305">
                  <c:v>7.32</c:v>
                </c:pt>
                <c:pt idx="306">
                  <c:v>7.3440000000000003</c:v>
                </c:pt>
                <c:pt idx="307">
                  <c:v>7.3680000000000003</c:v>
                </c:pt>
                <c:pt idx="308">
                  <c:v>7.3920000000000003</c:v>
                </c:pt>
                <c:pt idx="309">
                  <c:v>7.4160000000000004</c:v>
                </c:pt>
                <c:pt idx="310">
                  <c:v>7.44</c:v>
                </c:pt>
                <c:pt idx="311">
                  <c:v>7.4640000000000004</c:v>
                </c:pt>
                <c:pt idx="312">
                  <c:v>7.4880000000000004</c:v>
                </c:pt>
                <c:pt idx="313">
                  <c:v>7.5119999999999996</c:v>
                </c:pt>
                <c:pt idx="314">
                  <c:v>7.5359999999999996</c:v>
                </c:pt>
                <c:pt idx="315">
                  <c:v>7.56</c:v>
                </c:pt>
                <c:pt idx="316">
                  <c:v>7.5839999999999996</c:v>
                </c:pt>
                <c:pt idx="317">
                  <c:v>7.6079999999999997</c:v>
                </c:pt>
                <c:pt idx="318">
                  <c:v>7.6319999999999997</c:v>
                </c:pt>
                <c:pt idx="319">
                  <c:v>7.6559999999999997</c:v>
                </c:pt>
                <c:pt idx="320">
                  <c:v>7.68</c:v>
                </c:pt>
                <c:pt idx="321">
                  <c:v>7.7039999999999997</c:v>
                </c:pt>
                <c:pt idx="322">
                  <c:v>7.7279999999999998</c:v>
                </c:pt>
                <c:pt idx="323">
                  <c:v>7.7519999999999998</c:v>
                </c:pt>
                <c:pt idx="324">
                  <c:v>7.7759999999999998</c:v>
                </c:pt>
                <c:pt idx="325">
                  <c:v>7.8</c:v>
                </c:pt>
                <c:pt idx="326">
                  <c:v>7.8239999999999998</c:v>
                </c:pt>
                <c:pt idx="327">
                  <c:v>7.8479999999999999</c:v>
                </c:pt>
                <c:pt idx="328">
                  <c:v>7.8719999999999999</c:v>
                </c:pt>
                <c:pt idx="329">
                  <c:v>7.8959999999999999</c:v>
                </c:pt>
                <c:pt idx="330">
                  <c:v>7.92</c:v>
                </c:pt>
                <c:pt idx="331">
                  <c:v>7.944</c:v>
                </c:pt>
                <c:pt idx="332">
                  <c:v>7.968</c:v>
                </c:pt>
                <c:pt idx="333">
                  <c:v>7.992</c:v>
                </c:pt>
                <c:pt idx="334">
                  <c:v>8.016</c:v>
                </c:pt>
                <c:pt idx="335">
                  <c:v>8.0399999999999991</c:v>
                </c:pt>
                <c:pt idx="336">
                  <c:v>8.0640000000000001</c:v>
                </c:pt>
                <c:pt idx="337">
                  <c:v>8.0879999999999992</c:v>
                </c:pt>
                <c:pt idx="338">
                  <c:v>8.1120000000000001</c:v>
                </c:pt>
                <c:pt idx="339">
                  <c:v>8.1359999999999992</c:v>
                </c:pt>
                <c:pt idx="340">
                  <c:v>8.16</c:v>
                </c:pt>
                <c:pt idx="341">
                  <c:v>8.1839999999999993</c:v>
                </c:pt>
                <c:pt idx="342">
                  <c:v>8.2080000000000002</c:v>
                </c:pt>
                <c:pt idx="343">
                  <c:v>8.2319999999999993</c:v>
                </c:pt>
                <c:pt idx="344">
                  <c:v>8.2560000000000002</c:v>
                </c:pt>
                <c:pt idx="345">
                  <c:v>8.2799999999999994</c:v>
                </c:pt>
                <c:pt idx="346">
                  <c:v>8.3040000000000003</c:v>
                </c:pt>
                <c:pt idx="347">
                  <c:v>8.3279999999999994</c:v>
                </c:pt>
                <c:pt idx="348">
                  <c:v>8.3520000000000003</c:v>
                </c:pt>
                <c:pt idx="349">
                  <c:v>8.3759999999999994</c:v>
                </c:pt>
                <c:pt idx="350">
                  <c:v>8.4</c:v>
                </c:pt>
                <c:pt idx="351">
                  <c:v>8.4239999999999995</c:v>
                </c:pt>
                <c:pt idx="352">
                  <c:v>8.4480000000000004</c:v>
                </c:pt>
                <c:pt idx="353">
                  <c:v>8.4719999999999995</c:v>
                </c:pt>
                <c:pt idx="354">
                  <c:v>8.4960000000000004</c:v>
                </c:pt>
                <c:pt idx="355">
                  <c:v>8.52</c:v>
                </c:pt>
                <c:pt idx="356">
                  <c:v>8.5440000000000005</c:v>
                </c:pt>
                <c:pt idx="357">
                  <c:v>8.5679999999999996</c:v>
                </c:pt>
                <c:pt idx="358">
                  <c:v>8.5920000000000005</c:v>
                </c:pt>
                <c:pt idx="359">
                  <c:v>8.6159999999999997</c:v>
                </c:pt>
                <c:pt idx="360">
                  <c:v>8.64</c:v>
                </c:pt>
                <c:pt idx="361">
                  <c:v>8.6639999999999997</c:v>
                </c:pt>
                <c:pt idx="362">
                  <c:v>8.6880000000000006</c:v>
                </c:pt>
                <c:pt idx="363">
                  <c:v>8.7119999999999997</c:v>
                </c:pt>
                <c:pt idx="364">
                  <c:v>8.7360000000000007</c:v>
                </c:pt>
                <c:pt idx="365">
                  <c:v>8.76</c:v>
                </c:pt>
                <c:pt idx="366">
                  <c:v>8.7840000000000007</c:v>
                </c:pt>
                <c:pt idx="367">
                  <c:v>8.8079999999999998</c:v>
                </c:pt>
                <c:pt idx="368">
                  <c:v>8.8320000000000007</c:v>
                </c:pt>
                <c:pt idx="369">
                  <c:v>8.8559999999999999</c:v>
                </c:pt>
                <c:pt idx="370">
                  <c:v>8.8800000000000008</c:v>
                </c:pt>
                <c:pt idx="371">
                  <c:v>8.9039999999999999</c:v>
                </c:pt>
                <c:pt idx="372">
                  <c:v>8.9280000000000008</c:v>
                </c:pt>
                <c:pt idx="373">
                  <c:v>8.952</c:v>
                </c:pt>
                <c:pt idx="374">
                  <c:v>8.9760000000000009</c:v>
                </c:pt>
                <c:pt idx="375">
                  <c:v>9</c:v>
                </c:pt>
                <c:pt idx="376">
                  <c:v>9.0239999999999991</c:v>
                </c:pt>
                <c:pt idx="377">
                  <c:v>9.048</c:v>
                </c:pt>
                <c:pt idx="378">
                  <c:v>9.0719999999999992</c:v>
                </c:pt>
                <c:pt idx="379">
                  <c:v>9.0960000000000001</c:v>
                </c:pt>
                <c:pt idx="380">
                  <c:v>9.1199999999999992</c:v>
                </c:pt>
                <c:pt idx="381">
                  <c:v>9.1440000000000001</c:v>
                </c:pt>
                <c:pt idx="382">
                  <c:v>9.1679999999999993</c:v>
                </c:pt>
                <c:pt idx="383">
                  <c:v>9.1920000000000002</c:v>
                </c:pt>
                <c:pt idx="384">
                  <c:v>9.2159999999999993</c:v>
                </c:pt>
                <c:pt idx="385">
                  <c:v>9.24</c:v>
                </c:pt>
                <c:pt idx="386">
                  <c:v>9.2639999999999993</c:v>
                </c:pt>
                <c:pt idx="387">
                  <c:v>9.2880000000000003</c:v>
                </c:pt>
                <c:pt idx="388">
                  <c:v>9.3119999999999994</c:v>
                </c:pt>
                <c:pt idx="389">
                  <c:v>9.3360000000000003</c:v>
                </c:pt>
                <c:pt idx="390">
                  <c:v>9.36</c:v>
                </c:pt>
                <c:pt idx="391">
                  <c:v>9.3840000000000003</c:v>
                </c:pt>
                <c:pt idx="392">
                  <c:v>9.4079999999999995</c:v>
                </c:pt>
                <c:pt idx="393">
                  <c:v>9.4320000000000004</c:v>
                </c:pt>
                <c:pt idx="394">
                  <c:v>9.4559999999999995</c:v>
                </c:pt>
                <c:pt idx="395">
                  <c:v>9.48</c:v>
                </c:pt>
                <c:pt idx="396">
                  <c:v>9.5039999999999996</c:v>
                </c:pt>
                <c:pt idx="397">
                  <c:v>9.5280000000000005</c:v>
                </c:pt>
                <c:pt idx="398">
                  <c:v>9.5519999999999996</c:v>
                </c:pt>
                <c:pt idx="399">
                  <c:v>9.5760000000000005</c:v>
                </c:pt>
                <c:pt idx="400">
                  <c:v>9.6</c:v>
                </c:pt>
                <c:pt idx="401">
                  <c:v>9.6240000000000006</c:v>
                </c:pt>
                <c:pt idx="402">
                  <c:v>9.6479999999999997</c:v>
                </c:pt>
                <c:pt idx="403">
                  <c:v>9.6720000000000006</c:v>
                </c:pt>
                <c:pt idx="404">
                  <c:v>9.6959999999999997</c:v>
                </c:pt>
                <c:pt idx="405">
                  <c:v>9.7200000000000006</c:v>
                </c:pt>
                <c:pt idx="406">
                  <c:v>9.7439999999999998</c:v>
                </c:pt>
                <c:pt idx="407">
                  <c:v>9.7680000000000007</c:v>
                </c:pt>
                <c:pt idx="408">
                  <c:v>9.7919999999999998</c:v>
                </c:pt>
                <c:pt idx="409">
                  <c:v>9.8160000000000007</c:v>
                </c:pt>
                <c:pt idx="410">
                  <c:v>9.84</c:v>
                </c:pt>
                <c:pt idx="411">
                  <c:v>9.8640000000000008</c:v>
                </c:pt>
                <c:pt idx="412">
                  <c:v>9.8879999999999999</c:v>
                </c:pt>
                <c:pt idx="413">
                  <c:v>9.9120000000000008</c:v>
                </c:pt>
                <c:pt idx="414">
                  <c:v>9.9359999999999999</c:v>
                </c:pt>
                <c:pt idx="415">
                  <c:v>9.9600000000000009</c:v>
                </c:pt>
                <c:pt idx="416">
                  <c:v>9.984</c:v>
                </c:pt>
                <c:pt idx="417">
                  <c:v>10.007999999999999</c:v>
                </c:pt>
                <c:pt idx="418">
                  <c:v>10.032</c:v>
                </c:pt>
                <c:pt idx="419">
                  <c:v>10.055999999999999</c:v>
                </c:pt>
                <c:pt idx="420">
                  <c:v>10.08</c:v>
                </c:pt>
                <c:pt idx="421">
                  <c:v>10.103999999999999</c:v>
                </c:pt>
                <c:pt idx="422">
                  <c:v>10.128</c:v>
                </c:pt>
                <c:pt idx="423">
                  <c:v>10.151999999999999</c:v>
                </c:pt>
                <c:pt idx="424">
                  <c:v>10.176</c:v>
                </c:pt>
                <c:pt idx="425">
                  <c:v>10.199999999999999</c:v>
                </c:pt>
                <c:pt idx="426">
                  <c:v>10.224</c:v>
                </c:pt>
                <c:pt idx="427">
                  <c:v>10.247999999999999</c:v>
                </c:pt>
                <c:pt idx="428">
                  <c:v>10.272</c:v>
                </c:pt>
                <c:pt idx="429">
                  <c:v>10.295999999999999</c:v>
                </c:pt>
                <c:pt idx="430">
                  <c:v>10.32</c:v>
                </c:pt>
                <c:pt idx="431">
                  <c:v>10.343999999999999</c:v>
                </c:pt>
                <c:pt idx="432">
                  <c:v>10.368</c:v>
                </c:pt>
                <c:pt idx="433">
                  <c:v>10.391999999999999</c:v>
                </c:pt>
                <c:pt idx="434">
                  <c:v>10.416</c:v>
                </c:pt>
                <c:pt idx="435">
                  <c:v>10.44</c:v>
                </c:pt>
                <c:pt idx="436">
                  <c:v>10.464</c:v>
                </c:pt>
                <c:pt idx="437">
                  <c:v>10.488</c:v>
                </c:pt>
                <c:pt idx="438">
                  <c:v>10.512</c:v>
                </c:pt>
                <c:pt idx="439">
                  <c:v>10.536</c:v>
                </c:pt>
                <c:pt idx="440">
                  <c:v>10.56</c:v>
                </c:pt>
                <c:pt idx="441">
                  <c:v>10.584</c:v>
                </c:pt>
                <c:pt idx="442">
                  <c:v>10.608000000000001</c:v>
                </c:pt>
                <c:pt idx="443">
                  <c:v>10.632</c:v>
                </c:pt>
                <c:pt idx="444">
                  <c:v>10.656000000000001</c:v>
                </c:pt>
                <c:pt idx="445">
                  <c:v>10.68</c:v>
                </c:pt>
                <c:pt idx="446">
                  <c:v>10.704000000000001</c:v>
                </c:pt>
                <c:pt idx="447">
                  <c:v>10.728</c:v>
                </c:pt>
                <c:pt idx="448">
                  <c:v>10.752000000000001</c:v>
                </c:pt>
                <c:pt idx="449">
                  <c:v>10.776</c:v>
                </c:pt>
                <c:pt idx="450">
                  <c:v>10.8</c:v>
                </c:pt>
                <c:pt idx="451">
                  <c:v>10.824</c:v>
                </c:pt>
                <c:pt idx="452">
                  <c:v>10.848000000000001</c:v>
                </c:pt>
                <c:pt idx="453">
                  <c:v>10.872</c:v>
                </c:pt>
                <c:pt idx="454">
                  <c:v>10.896000000000001</c:v>
                </c:pt>
                <c:pt idx="455">
                  <c:v>10.92</c:v>
                </c:pt>
                <c:pt idx="456">
                  <c:v>10.944000000000001</c:v>
                </c:pt>
                <c:pt idx="457">
                  <c:v>10.968</c:v>
                </c:pt>
                <c:pt idx="458">
                  <c:v>10.992000000000001</c:v>
                </c:pt>
                <c:pt idx="459">
                  <c:v>11.016</c:v>
                </c:pt>
                <c:pt idx="460">
                  <c:v>11.04</c:v>
                </c:pt>
                <c:pt idx="461">
                  <c:v>11.064</c:v>
                </c:pt>
                <c:pt idx="462">
                  <c:v>11.087999999999999</c:v>
                </c:pt>
                <c:pt idx="463">
                  <c:v>11.112</c:v>
                </c:pt>
                <c:pt idx="464">
                  <c:v>11.135999999999999</c:v>
                </c:pt>
                <c:pt idx="465">
                  <c:v>11.16</c:v>
                </c:pt>
                <c:pt idx="466">
                  <c:v>11.183999999999999</c:v>
                </c:pt>
                <c:pt idx="467">
                  <c:v>11.208</c:v>
                </c:pt>
                <c:pt idx="468">
                  <c:v>11.231999999999999</c:v>
                </c:pt>
                <c:pt idx="469">
                  <c:v>11.256</c:v>
                </c:pt>
                <c:pt idx="470">
                  <c:v>11.28</c:v>
                </c:pt>
                <c:pt idx="471">
                  <c:v>11.304</c:v>
                </c:pt>
                <c:pt idx="472">
                  <c:v>11.327999999999999</c:v>
                </c:pt>
                <c:pt idx="473">
                  <c:v>11.352</c:v>
                </c:pt>
                <c:pt idx="474">
                  <c:v>11.375999999999999</c:v>
                </c:pt>
                <c:pt idx="475">
                  <c:v>11.4</c:v>
                </c:pt>
                <c:pt idx="476">
                  <c:v>11.423999999999999</c:v>
                </c:pt>
                <c:pt idx="477">
                  <c:v>11.448</c:v>
                </c:pt>
                <c:pt idx="478">
                  <c:v>11.472</c:v>
                </c:pt>
                <c:pt idx="479">
                  <c:v>11.496</c:v>
                </c:pt>
                <c:pt idx="480">
                  <c:v>11.52</c:v>
                </c:pt>
                <c:pt idx="481">
                  <c:v>11.544</c:v>
                </c:pt>
                <c:pt idx="482">
                  <c:v>11.568</c:v>
                </c:pt>
                <c:pt idx="483">
                  <c:v>11.592000000000001</c:v>
                </c:pt>
                <c:pt idx="484">
                  <c:v>11.616</c:v>
                </c:pt>
                <c:pt idx="485">
                  <c:v>11.64</c:v>
                </c:pt>
                <c:pt idx="486">
                  <c:v>11.664</c:v>
                </c:pt>
                <c:pt idx="487">
                  <c:v>11.688000000000001</c:v>
                </c:pt>
                <c:pt idx="488">
                  <c:v>11.712</c:v>
                </c:pt>
                <c:pt idx="489">
                  <c:v>11.736000000000001</c:v>
                </c:pt>
                <c:pt idx="490">
                  <c:v>11.76</c:v>
                </c:pt>
                <c:pt idx="491">
                  <c:v>11.784000000000001</c:v>
                </c:pt>
                <c:pt idx="492">
                  <c:v>11.808</c:v>
                </c:pt>
                <c:pt idx="493">
                  <c:v>11.832000000000001</c:v>
                </c:pt>
                <c:pt idx="494">
                  <c:v>11.856</c:v>
                </c:pt>
                <c:pt idx="495">
                  <c:v>11.88</c:v>
                </c:pt>
                <c:pt idx="496">
                  <c:v>11.904</c:v>
                </c:pt>
                <c:pt idx="497">
                  <c:v>11.928000000000001</c:v>
                </c:pt>
                <c:pt idx="498">
                  <c:v>11.952</c:v>
                </c:pt>
                <c:pt idx="499">
                  <c:v>11.976000000000001</c:v>
                </c:pt>
                <c:pt idx="500">
                  <c:v>12</c:v>
                </c:pt>
              </c:numCache>
            </c:numRef>
          </c:xVal>
          <c:yVal>
            <c:numRef>
              <c:f>' Predict tR'!$E$44:$E$544</c:f>
              <c:numCache>
                <c:formatCode>General</c:formatCode>
                <c:ptCount val="5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6.3682723633429822E-294</c:v>
                </c:pt>
                <c:pt idx="25">
                  <c:v>1.4023521911120053E-276</c:v>
                </c:pt>
                <c:pt idx="26">
                  <c:v>9.1907493007902334E-260</c:v>
                </c:pt>
                <c:pt idx="27">
                  <c:v>1.7926813351732144E-243</c:v>
                </c:pt>
                <c:pt idx="28">
                  <c:v>1.0406714210443914E-227</c:v>
                </c:pt>
                <c:pt idx="29">
                  <c:v>1.7979703016213699E-212</c:v>
                </c:pt>
                <c:pt idx="30">
                  <c:v>9.2450604272403128E-198</c:v>
                </c:pt>
                <c:pt idx="31">
                  <c:v>1.4148009696462313E-183</c:v>
                </c:pt>
                <c:pt idx="32">
                  <c:v>6.4437591289199961E-170</c:v>
                </c:pt>
                <c:pt idx="33">
                  <c:v>8.734571443468461E-157</c:v>
                </c:pt>
                <c:pt idx="34">
                  <c:v>3.5237270426618441E-144</c:v>
                </c:pt>
                <c:pt idx="35">
                  <c:v>4.2307880777795214E-132</c:v>
                </c:pt>
                <c:pt idx="36">
                  <c:v>1.5118149606346085E-120</c:v>
                </c:pt>
                <c:pt idx="37">
                  <c:v>1.6078086470238587E-109</c:v>
                </c:pt>
                <c:pt idx="38">
                  <c:v>5.0889529519101713E-99</c:v>
                </c:pt>
                <c:pt idx="39">
                  <c:v>4.7938105402977273E-89</c:v>
                </c:pt>
                <c:pt idx="40">
                  <c:v>1.3439764245958391E-79</c:v>
                </c:pt>
                <c:pt idx="41">
                  <c:v>1.121400614288313E-70</c:v>
                </c:pt>
                <c:pt idx="42">
                  <c:v>2.7847632766837787E-62</c:v>
                </c:pt>
                <c:pt idx="43">
                  <c:v>2.0581362933990782E-54</c:v>
                </c:pt>
                <c:pt idx="44">
                  <c:v>4.5270817130977547E-47</c:v>
                </c:pt>
                <c:pt idx="45">
                  <c:v>2.9636089000115962E-40</c:v>
                </c:pt>
                <c:pt idx="46">
                  <c:v>5.7740667694077843E-34</c:v>
                </c:pt>
                <c:pt idx="47">
                  <c:v>3.3481204021973199E-28</c:v>
                </c:pt>
                <c:pt idx="48">
                  <c:v>5.7780152995531019E-23</c:v>
                </c:pt>
                <c:pt idx="49">
                  <c:v>2.967663546642631E-18</c:v>
                </c:pt>
                <c:pt idx="50">
                  <c:v>4.5363754462417913E-14</c:v>
                </c:pt>
                <c:pt idx="51">
                  <c:v>2.0637718035259971E-10</c:v>
                </c:pt>
                <c:pt idx="52">
                  <c:v>2.794297952219832E-7</c:v>
                </c:pt>
                <c:pt idx="53">
                  <c:v>1.1260096301967511E-4</c:v>
                </c:pt>
                <c:pt idx="54">
                  <c:v>1.3504230793209789E-2</c:v>
                </c:pt>
                <c:pt idx="55">
                  <c:v>0.4820098939594607</c:v>
                </c:pt>
                <c:pt idx="56">
                  <c:v>5.1203589660314615</c:v>
                </c:pt>
                <c:pt idx="57">
                  <c:v>16.188373601460135</c:v>
                </c:pt>
                <c:pt idx="58">
                  <c:v>15.23226137177376</c:v>
                </c:pt>
                <c:pt idx="59">
                  <c:v>4.265637072598067</c:v>
                </c:pt>
                <c:pt idx="60">
                  <c:v>0.35551814860237785</c:v>
                </c:pt>
                <c:pt idx="61">
                  <c:v>8.818566688366284E-3</c:v>
                </c:pt>
                <c:pt idx="62">
                  <c:v>6.5101738432059598E-5</c:v>
                </c:pt>
                <c:pt idx="63">
                  <c:v>1.4303605467206651E-7</c:v>
                </c:pt>
                <c:pt idx="64">
                  <c:v>9.3531266207504428E-11</c:v>
                </c:pt>
                <c:pt idx="65">
                  <c:v>1.8202308027364223E-14</c:v>
                </c:pt>
                <c:pt idx="66">
                  <c:v>1.0542763382308972E-18</c:v>
                </c:pt>
                <c:pt idx="67">
                  <c:v>1.8173593680604644E-23</c:v>
                </c:pt>
                <c:pt idx="68">
                  <c:v>9.3236405703652032E-29</c:v>
                </c:pt>
                <c:pt idx="69">
                  <c:v>1.4236019898278401E-34</c:v>
                </c:pt>
                <c:pt idx="70">
                  <c:v>6.469191454622367E-41</c:v>
                </c:pt>
                <c:pt idx="71">
                  <c:v>8.7492288527869977E-48</c:v>
                </c:pt>
                <c:pt idx="72">
                  <c:v>3.5216638815009618E-55</c:v>
                </c:pt>
                <c:pt idx="73">
                  <c:v>4.2187557719272384E-63</c:v>
                </c:pt>
                <c:pt idx="74">
                  <c:v>1.504108688452788E-71</c:v>
                </c:pt>
                <c:pt idx="75">
                  <c:v>1.5959982470035494E-80</c:v>
                </c:pt>
                <c:pt idx="76">
                  <c:v>5.0748089176376513E-90</c:v>
                </c:pt>
                <c:pt idx="77">
                  <c:v>3.1297827649385201E-87</c:v>
                </c:pt>
                <c:pt idx="78">
                  <c:v>2.0641605601181335E-82</c:v>
                </c:pt>
                <c:pt idx="79">
                  <c:v>9.9410250998159457E-78</c:v>
                </c:pt>
                <c:pt idx="80">
                  <c:v>3.4960471280007642E-73</c:v>
                </c:pt>
                <c:pt idx="81">
                  <c:v>8.9780454594714168E-69</c:v>
                </c:pt>
                <c:pt idx="82">
                  <c:v>1.6836225549650996E-64</c:v>
                </c:pt>
                <c:pt idx="83">
                  <c:v>2.3055050820649851E-60</c:v>
                </c:pt>
                <c:pt idx="84">
                  <c:v>2.3053976495924214E-56</c:v>
                </c:pt>
                <c:pt idx="85">
                  <c:v>1.6833872044031012E-52</c:v>
                </c:pt>
                <c:pt idx="86">
                  <c:v>8.9759538489540457E-49</c:v>
                </c:pt>
                <c:pt idx="87">
                  <c:v>3.4949069199733709E-45</c:v>
                </c:pt>
                <c:pt idx="88">
                  <c:v>9.9368567686172499E-42</c:v>
                </c:pt>
                <c:pt idx="89">
                  <c:v>2.0631027579231754E-38</c:v>
                </c:pt>
                <c:pt idx="90">
                  <c:v>3.1278873442610614E-35</c:v>
                </c:pt>
                <c:pt idx="91">
                  <c:v>3.4628984791838604E-32</c:v>
                </c:pt>
                <c:pt idx="92">
                  <c:v>2.7995409851754693E-29</c:v>
                </c:pt>
                <c:pt idx="93">
                  <c:v>1.6526934798471667E-26</c:v>
                </c:pt>
                <c:pt idx="94">
                  <c:v>7.12452986067489E-24</c:v>
                </c:pt>
                <c:pt idx="95">
                  <c:v>2.2427378980416839E-21</c:v>
                </c:pt>
                <c:pt idx="96">
                  <c:v>5.1553629516492794E-19</c:v>
                </c:pt>
                <c:pt idx="97">
                  <c:v>8.6536312309552888E-17</c:v>
                </c:pt>
                <c:pt idx="98">
                  <c:v>1.0607082224296567E-14</c:v>
                </c:pt>
                <c:pt idx="99">
                  <c:v>9.4940584327205956E-13</c:v>
                </c:pt>
                <c:pt idx="100">
                  <c:v>6.2053499530324263E-11</c:v>
                </c:pt>
                <c:pt idx="101">
                  <c:v>2.9616863969931576E-9</c:v>
                </c:pt>
                <c:pt idx="102">
                  <c:v>1.0322152618739373E-7</c:v>
                </c:pt>
                <c:pt idx="103">
                  <c:v>2.6269989246356257E-6</c:v>
                </c:pt>
                <c:pt idx="104">
                  <c:v>4.8821141264968865E-5</c:v>
                </c:pt>
                <c:pt idx="105">
                  <c:v>6.6254346311320591E-4</c:v>
                </c:pt>
                <c:pt idx="106">
                  <c:v>6.565672755102666E-3</c:v>
                </c:pt>
                <c:pt idx="107">
                  <c:v>4.7511911784716823E-2</c:v>
                </c:pt>
                <c:pt idx="108">
                  <c:v>0.25106385467902409</c:v>
                </c:pt>
                <c:pt idx="109">
                  <c:v>0.96877805489998703</c:v>
                </c:pt>
                <c:pt idx="110">
                  <c:v>2.7297495684018545</c:v>
                </c:pt>
                <c:pt idx="111">
                  <c:v>5.6166806673321235</c:v>
                </c:pt>
                <c:pt idx="112">
                  <c:v>8.4390794118679668</c:v>
                </c:pt>
                <c:pt idx="113">
                  <c:v>9.2591011325552266</c:v>
                </c:pt>
                <c:pt idx="114">
                  <c:v>7.4182419727064346</c:v>
                </c:pt>
                <c:pt idx="115">
                  <c:v>4.3400184565533229</c:v>
                </c:pt>
                <c:pt idx="116">
                  <c:v>1.8541316656812554</c:v>
                </c:pt>
                <c:pt idx="117">
                  <c:v>0.57842623055851594</c:v>
                </c:pt>
                <c:pt idx="118">
                  <c:v>0.13176916710778885</c:v>
                </c:pt>
                <c:pt idx="119">
                  <c:v>2.1919873121960004E-2</c:v>
                </c:pt>
                <c:pt idx="120">
                  <c:v>2.662690474812956E-3</c:v>
                </c:pt>
                <c:pt idx="121">
                  <c:v>2.3619013091909978E-4</c:v>
                </c:pt>
                <c:pt idx="122">
                  <c:v>1.5298935815080827E-5</c:v>
                </c:pt>
                <c:pt idx="123">
                  <c:v>7.2363424626869216E-7</c:v>
                </c:pt>
                <c:pt idx="124">
                  <c:v>2.4993979804337751E-8</c:v>
                </c:pt>
                <c:pt idx="125">
                  <c:v>6.3039118384395113E-10</c:v>
                </c:pt>
                <c:pt idx="126">
                  <c:v>1.1610295159009897E-11</c:v>
                </c:pt>
                <c:pt idx="127">
                  <c:v>1.5614741677503207E-13</c:v>
                </c:pt>
                <c:pt idx="128">
                  <c:v>1.533503461645109E-15</c:v>
                </c:pt>
                <c:pt idx="129">
                  <c:v>1.0997478737437593E-17</c:v>
                </c:pt>
                <c:pt idx="130">
                  <c:v>5.7591702191196488E-20</c:v>
                </c:pt>
                <c:pt idx="131">
                  <c:v>2.2023437800481938E-22</c:v>
                </c:pt>
                <c:pt idx="132">
                  <c:v>6.1499094732717126E-25</c:v>
                </c:pt>
                <c:pt idx="133">
                  <c:v>1.254038146217966E-27</c:v>
                </c:pt>
                <c:pt idx="134">
                  <c:v>1.8672874797536772E-30</c:v>
                </c:pt>
                <c:pt idx="135">
                  <c:v>2.030345917904765E-33</c:v>
                </c:pt>
                <c:pt idx="136">
                  <c:v>1.6120826414404325E-36</c:v>
                </c:pt>
                <c:pt idx="137">
                  <c:v>9.3471337127180912E-40</c:v>
                </c:pt>
                <c:pt idx="138">
                  <c:v>5.5343552431102535E-42</c:v>
                </c:pt>
                <c:pt idx="139">
                  <c:v>6.9771226858698401E-40</c:v>
                </c:pt>
                <c:pt idx="140">
                  <c:v>8.3371271532218087E-38</c:v>
                </c:pt>
                <c:pt idx="141">
                  <c:v>8.7673333079630252E-36</c:v>
                </c:pt>
                <c:pt idx="142">
                  <c:v>8.1138983087332815E-34</c:v>
                </c:pt>
                <c:pt idx="143">
                  <c:v>6.6084948213711464E-32</c:v>
                </c:pt>
                <c:pt idx="144">
                  <c:v>4.736815817169229E-30</c:v>
                </c:pt>
                <c:pt idx="145">
                  <c:v>2.988005504459175E-28</c:v>
                </c:pt>
                <c:pt idx="146">
                  <c:v>1.6587740735679403E-26</c:v>
                </c:pt>
                <c:pt idx="147">
                  <c:v>8.1040858868569389E-25</c:v>
                </c:pt>
                <c:pt idx="148">
                  <c:v>3.4844303022613447E-23</c:v>
                </c:pt>
                <c:pt idx="149">
                  <c:v>1.3184706891865951E-21</c:v>
                </c:pt>
                <c:pt idx="150">
                  <c:v>4.3905621354265092E-20</c:v>
                </c:pt>
                <c:pt idx="151">
                  <c:v>1.2867101491971509E-18</c:v>
                </c:pt>
                <c:pt idx="152">
                  <c:v>3.3185798822052455E-17</c:v>
                </c:pt>
                <c:pt idx="153">
                  <c:v>7.5324243091455469E-16</c:v>
                </c:pt>
                <c:pt idx="154">
                  <c:v>1.5046248392433868E-14</c:v>
                </c:pt>
                <c:pt idx="155">
                  <c:v>2.6450423420177085E-13</c:v>
                </c:pt>
                <c:pt idx="156">
                  <c:v>4.09211641991208E-12</c:v>
                </c:pt>
                <c:pt idx="157">
                  <c:v>5.5715275664438167E-11</c:v>
                </c:pt>
                <c:pt idx="158">
                  <c:v>6.6759263545717995E-10</c:v>
                </c:pt>
                <c:pt idx="159">
                  <c:v>7.0397906016668913E-9</c:v>
                </c:pt>
                <c:pt idx="160">
                  <c:v>6.5330938356370601E-8</c:v>
                </c:pt>
                <c:pt idx="161">
                  <c:v>5.3356704912248803E-7</c:v>
                </c:pt>
                <c:pt idx="162">
                  <c:v>3.8350414091398734E-6</c:v>
                </c:pt>
                <c:pt idx="163">
                  <c:v>2.4258395056466968E-5</c:v>
                </c:pt>
                <c:pt idx="164">
                  <c:v>1.350408061376339E-4</c:v>
                </c:pt>
                <c:pt idx="165">
                  <c:v>6.615747630774329E-4</c:v>
                </c:pt>
                <c:pt idx="166">
                  <c:v>2.8523563955363701E-3</c:v>
                </c:pt>
                <c:pt idx="167">
                  <c:v>1.0822799130991248E-2</c:v>
                </c:pt>
                <c:pt idx="168">
                  <c:v>3.6139851040179576E-2</c:v>
                </c:pt>
                <c:pt idx="169">
                  <c:v>0.10620478128412904</c:v>
                </c:pt>
                <c:pt idx="170">
                  <c:v>0.27467095043247275</c:v>
                </c:pt>
                <c:pt idx="171">
                  <c:v>0.62516166955115293</c:v>
                </c:pt>
                <c:pt idx="172">
                  <c:v>1.2522265427056207</c:v>
                </c:pt>
                <c:pt idx="173">
                  <c:v>2.2074171805781542</c:v>
                </c:pt>
                <c:pt idx="174">
                  <c:v>3.4244977279963114</c:v>
                </c:pt>
                <c:pt idx="175">
                  <c:v>4.6754164129446583</c:v>
                </c:pt>
                <c:pt idx="176">
                  <c:v>5.617649803912939</c:v>
                </c:pt>
                <c:pt idx="177">
                  <c:v>5.9401851045448275</c:v>
                </c:pt>
                <c:pt idx="178">
                  <c:v>5.5278499397894922</c:v>
                </c:pt>
                <c:pt idx="179">
                  <c:v>4.5271351767562278</c:v>
                </c:pt>
                <c:pt idx="180">
                  <c:v>3.2628839703904475</c:v>
                </c:pt>
                <c:pt idx="181">
                  <c:v>2.0696206500345466</c:v>
                </c:pt>
                <c:pt idx="182">
                  <c:v>1.1552894788669497</c:v>
                </c:pt>
                <c:pt idx="183">
                  <c:v>0.56754700763565824</c:v>
                </c:pt>
                <c:pt idx="184">
                  <c:v>0.24537132541051321</c:v>
                </c:pt>
                <c:pt idx="185">
                  <c:v>9.3359115846099544E-2</c:v>
                </c:pt>
                <c:pt idx="186">
                  <c:v>3.1260837004285086E-2</c:v>
                </c:pt>
                <c:pt idx="187">
                  <c:v>9.2120317174245354E-3</c:v>
                </c:pt>
                <c:pt idx="188">
                  <c:v>2.3890277690131198E-3</c:v>
                </c:pt>
                <c:pt idx="189">
                  <c:v>5.4525282167690022E-4</c:v>
                </c:pt>
                <c:pt idx="190">
                  <c:v>1.0951802322483695E-4</c:v>
                </c:pt>
                <c:pt idx="191">
                  <c:v>1.9359058022926791E-5</c:v>
                </c:pt>
                <c:pt idx="192">
                  <c:v>3.0115757911806032E-6</c:v>
                </c:pt>
                <c:pt idx="193">
                  <c:v>4.1230093900677581E-7</c:v>
                </c:pt>
                <c:pt idx="194">
                  <c:v>4.9675906512126639E-8</c:v>
                </c:pt>
                <c:pt idx="195">
                  <c:v>5.2673021170902558E-9</c:v>
                </c:pt>
                <c:pt idx="196">
                  <c:v>4.9152046790456767E-10</c:v>
                </c:pt>
                <c:pt idx="197">
                  <c:v>4.0365091065505288E-11</c:v>
                </c:pt>
                <c:pt idx="198">
                  <c:v>2.9173008357876531E-12</c:v>
                </c:pt>
                <c:pt idx="199">
                  <c:v>1.8555277208236572E-13</c:v>
                </c:pt>
                <c:pt idx="200">
                  <c:v>1.0386390050379264E-14</c:v>
                </c:pt>
                <c:pt idx="201">
                  <c:v>5.1164974245376682E-16</c:v>
                </c:pt>
                <c:pt idx="202">
                  <c:v>2.2181547541010277E-17</c:v>
                </c:pt>
                <c:pt idx="203">
                  <c:v>8.4629519565326882E-19</c:v>
                </c:pt>
                <c:pt idx="204">
                  <c:v>2.8415994445297173E-20</c:v>
                </c:pt>
                <c:pt idx="205">
                  <c:v>8.3968190368742344E-22</c:v>
                </c:pt>
                <c:pt idx="206">
                  <c:v>2.183623093856113E-23</c:v>
                </c:pt>
                <c:pt idx="207">
                  <c:v>4.9974851752046167E-25</c:v>
                </c:pt>
                <c:pt idx="208">
                  <c:v>1.0065521964757216E-26</c:v>
                </c:pt>
                <c:pt idx="209">
                  <c:v>1.7841527674952713E-28</c:v>
                </c:pt>
                <c:pt idx="210">
                  <c:v>2.7831635351835876E-30</c:v>
                </c:pt>
                <c:pt idx="211">
                  <c:v>3.8208181141158958E-32</c:v>
                </c:pt>
                <c:pt idx="212">
                  <c:v>4.6162035761814261E-34</c:v>
                </c:pt>
                <c:pt idx="213">
                  <c:v>4.9082253347772345E-36</c:v>
                </c:pt>
                <c:pt idx="214">
                  <c:v>4.5927730257243733E-38</c:v>
                </c:pt>
                <c:pt idx="215">
                  <c:v>3.7821297542351737E-40</c:v>
                </c:pt>
                <c:pt idx="216">
                  <c:v>2.7409986135414978E-42</c:v>
                </c:pt>
                <c:pt idx="217">
                  <c:v>1.7482041956534663E-44</c:v>
                </c:pt>
                <c:pt idx="218">
                  <c:v>9.8126532218276652E-47</c:v>
                </c:pt>
                <c:pt idx="219">
                  <c:v>4.8472084306106915E-49</c:v>
                </c:pt>
                <c:pt idx="220">
                  <c:v>2.107210342264139E-51</c:v>
                </c:pt>
                <c:pt idx="221">
                  <c:v>8.061855954705126E-54</c:v>
                </c:pt>
                <c:pt idx="222">
                  <c:v>2.7143955193800952E-56</c:v>
                </c:pt>
                <c:pt idx="223">
                  <c:v>8.0430760669715632E-59</c:v>
                </c:pt>
                <c:pt idx="224">
                  <c:v>2.0974043914926458E-61</c:v>
                </c:pt>
                <c:pt idx="225">
                  <c:v>4.8134129336992868E-64</c:v>
                </c:pt>
                <c:pt idx="226">
                  <c:v>9.7215389121011822E-67</c:v>
                </c:pt>
                <c:pt idx="227">
                  <c:v>1.7279368550488569E-69</c:v>
                </c:pt>
                <c:pt idx="228">
                  <c:v>2.7029105122469512E-72</c:v>
                </c:pt>
                <c:pt idx="229">
                  <c:v>3.7208864559350872E-75</c:v>
                </c:pt>
                <c:pt idx="230">
                  <c:v>4.5078776323274224E-78</c:v>
                </c:pt>
                <c:pt idx="231">
                  <c:v>4.806276703051458E-81</c:v>
                </c:pt>
                <c:pt idx="232">
                  <c:v>4.5097905501496317E-84</c:v>
                </c:pt>
                <c:pt idx="233">
                  <c:v>3.7240450422181717E-87</c:v>
                </c:pt>
                <c:pt idx="234">
                  <c:v>2.7063529127532284E-90</c:v>
                </c:pt>
                <c:pt idx="235">
                  <c:v>1.7308717224449988E-93</c:v>
                </c:pt>
                <c:pt idx="236">
                  <c:v>9.742183100030727E-97</c:v>
                </c:pt>
                <c:pt idx="237">
                  <c:v>4.8256813728829588E-100</c:v>
                </c:pt>
                <c:pt idx="238">
                  <c:v>2.1036425632141689E-103</c:v>
                </c:pt>
                <c:pt idx="239">
                  <c:v>8.0704212888396525E-107</c:v>
                </c:pt>
                <c:pt idx="240">
                  <c:v>2.724779816595018E-110</c:v>
                </c:pt>
                <c:pt idx="241">
                  <c:v>8.0961318410055644E-114</c:v>
                </c:pt>
                <c:pt idx="242">
                  <c:v>2.1170673802229483E-117</c:v>
                </c:pt>
                <c:pt idx="243">
                  <c:v>4.8719490744525572E-121</c:v>
                </c:pt>
                <c:pt idx="244">
                  <c:v>9.8669232526563604E-125</c:v>
                </c:pt>
                <c:pt idx="245">
                  <c:v>1.7586187975504327E-128</c:v>
                </c:pt>
                <c:pt idx="246">
                  <c:v>2.7584976757828355E-132</c:v>
                </c:pt>
                <c:pt idx="247">
                  <c:v>3.8078907908946908E-136</c:v>
                </c:pt>
                <c:pt idx="248">
                  <c:v>4.6260177754419191E-140</c:v>
                </c:pt>
                <c:pt idx="249">
                  <c:v>4.9458513651702707E-144</c:v>
                </c:pt>
                <c:pt idx="250">
                  <c:v>4.6535648956528176E-148</c:v>
                </c:pt>
                <c:pt idx="251">
                  <c:v>3.8533799318198671E-152</c:v>
                </c:pt>
                <c:pt idx="252">
                  <c:v>4.5035841252841228E-156</c:v>
                </c:pt>
                <c:pt idx="253">
                  <c:v>8.0972550117817267E-155</c:v>
                </c:pt>
                <c:pt idx="254">
                  <c:v>3.7870115413941004E-153</c:v>
                </c:pt>
                <c:pt idx="255">
                  <c:v>1.7345248967475317E-151</c:v>
                </c:pt>
                <c:pt idx="256">
                  <c:v>7.7801609030781748E-150</c:v>
                </c:pt>
                <c:pt idx="257">
                  <c:v>3.417596225328318E-148</c:v>
                </c:pt>
                <c:pt idx="258">
                  <c:v>1.4702021567528701E-146</c:v>
                </c:pt>
                <c:pt idx="259">
                  <c:v>6.1938044725571553E-145</c:v>
                </c:pt>
                <c:pt idx="260">
                  <c:v>2.5554186426059356E-143</c:v>
                </c:pt>
                <c:pt idx="261">
                  <c:v>1.0325016583970194E-141</c:v>
                </c:pt>
                <c:pt idx="262">
                  <c:v>4.0854847020261979E-140</c:v>
                </c:pt>
                <c:pt idx="263">
                  <c:v>1.5831444800944675E-138</c:v>
                </c:pt>
                <c:pt idx="264">
                  <c:v>6.0078854708159054E-137</c:v>
                </c:pt>
                <c:pt idx="265">
                  <c:v>2.2327848193499998E-135</c:v>
                </c:pt>
                <c:pt idx="266">
                  <c:v>8.126363186030455E-134</c:v>
                </c:pt>
                <c:pt idx="267">
                  <c:v>2.8964745507402352E-132</c:v>
                </c:pt>
                <c:pt idx="268">
                  <c:v>1.0110376710704815E-130</c:v>
                </c:pt>
                <c:pt idx="269">
                  <c:v>3.4561222016425827E-129</c:v>
                </c:pt>
                <c:pt idx="270">
                  <c:v>1.1570043020183851E-127</c:v>
                </c:pt>
                <c:pt idx="271">
                  <c:v>3.793193426804385E-126</c:v>
                </c:pt>
                <c:pt idx="272">
                  <c:v>1.217864963381231E-124</c:v>
                </c:pt>
                <c:pt idx="273">
                  <c:v>3.8292825732241501E-123</c:v>
                </c:pt>
                <c:pt idx="274">
                  <c:v>1.1791249411579693E-121</c:v>
                </c:pt>
                <c:pt idx="275">
                  <c:v>3.5557102844901224E-120</c:v>
                </c:pt>
                <c:pt idx="276">
                  <c:v>1.0500670757507979E-118</c:v>
                </c:pt>
                <c:pt idx="277">
                  <c:v>3.0369094784323946E-117</c:v>
                </c:pt>
                <c:pt idx="278">
                  <c:v>8.6014324708578179E-116</c:v>
                </c:pt>
                <c:pt idx="279">
                  <c:v>2.3857990030172119E-114</c:v>
                </c:pt>
                <c:pt idx="280">
                  <c:v>6.4806870955696838E-113</c:v>
                </c:pt>
                <c:pt idx="281">
                  <c:v>1.7239806423766543E-111</c:v>
                </c:pt>
                <c:pt idx="282">
                  <c:v>4.4912563958683883E-110</c:v>
                </c:pt>
                <c:pt idx="283">
                  <c:v>1.1458491421317965E-108</c:v>
                </c:pt>
                <c:pt idx="284">
                  <c:v>2.8629329097442347E-107</c:v>
                </c:pt>
                <c:pt idx="285">
                  <c:v>7.0051756498425828E-106</c:v>
                </c:pt>
                <c:pt idx="286">
                  <c:v>1.6786146906045936E-104</c:v>
                </c:pt>
                <c:pt idx="287">
                  <c:v>3.9391919288299107E-103</c:v>
                </c:pt>
                <c:pt idx="288">
                  <c:v>9.0528931583305432E-102</c:v>
                </c:pt>
                <c:pt idx="289">
                  <c:v>2.0374726138875837E-100</c:v>
                </c:pt>
                <c:pt idx="290">
                  <c:v>4.4907646646965697E-99</c:v>
                </c:pt>
                <c:pt idx="291">
                  <c:v>9.6933288182201478E-98</c:v>
                </c:pt>
                <c:pt idx="292">
                  <c:v>2.0490366441782812E-96</c:v>
                </c:pt>
                <c:pt idx="293">
                  <c:v>4.2418043869106014E-95</c:v>
                </c:pt>
                <c:pt idx="294">
                  <c:v>8.599549095449021E-94</c:v>
                </c:pt>
                <c:pt idx="295">
                  <c:v>1.7073590276831551E-92</c:v>
                </c:pt>
                <c:pt idx="296">
                  <c:v>3.3196948282041157E-91</c:v>
                </c:pt>
                <c:pt idx="297">
                  <c:v>6.3211427797392459E-90</c:v>
                </c:pt>
                <c:pt idx="298">
                  <c:v>1.1787376893790939E-88</c:v>
                </c:pt>
                <c:pt idx="299">
                  <c:v>2.1525976984554591E-87</c:v>
                </c:pt>
                <c:pt idx="300">
                  <c:v>3.8497515702407908E-86</c:v>
                </c:pt>
                <c:pt idx="301">
                  <c:v>6.7425887193764224E-85</c:v>
                </c:pt>
                <c:pt idx="302">
                  <c:v>1.1564976806171957E-83</c:v>
                </c:pt>
                <c:pt idx="303">
                  <c:v>1.9426161469273432E-82</c:v>
                </c:pt>
                <c:pt idx="304">
                  <c:v>3.1956069279488765E-81</c:v>
                </c:pt>
                <c:pt idx="305">
                  <c:v>5.1480629104321788E-80</c:v>
                </c:pt>
                <c:pt idx="306">
                  <c:v>8.1219155317176699E-79</c:v>
                </c:pt>
                <c:pt idx="307">
                  <c:v>1.2548656265170035E-77</c:v>
                </c:pt>
                <c:pt idx="308">
                  <c:v>1.898716434768533E-76</c:v>
                </c:pt>
                <c:pt idx="309">
                  <c:v>2.8135013477765274E-75</c:v>
                </c:pt>
                <c:pt idx="310">
                  <c:v>4.082801608211768E-74</c:v>
                </c:pt>
                <c:pt idx="311">
                  <c:v>5.8022115394362387E-73</c:v>
                </c:pt>
                <c:pt idx="312">
                  <c:v>8.0751941238713232E-72</c:v>
                </c:pt>
                <c:pt idx="313">
                  <c:v>1.1006177586051231E-70</c:v>
                </c:pt>
                <c:pt idx="314">
                  <c:v>1.469075757531776E-69</c:v>
                </c:pt>
                <c:pt idx="315">
                  <c:v>1.9203305895548949E-68</c:v>
                </c:pt>
                <c:pt idx="316">
                  <c:v>2.4582833488799135E-67</c:v>
                </c:pt>
                <c:pt idx="317">
                  <c:v>3.0818536455347265E-66</c:v>
                </c:pt>
                <c:pt idx="318">
                  <c:v>3.7836958042819659E-65</c:v>
                </c:pt>
                <c:pt idx="319">
                  <c:v>4.5492996945549206E-64</c:v>
                </c:pt>
                <c:pt idx="320">
                  <c:v>5.3566961682171773E-63</c:v>
                </c:pt>
                <c:pt idx="321">
                  <c:v>6.1769432539764787E-62</c:v>
                </c:pt>
                <c:pt idx="322">
                  <c:v>6.9754839047054254E-61</c:v>
                </c:pt>
                <c:pt idx="323">
                  <c:v>7.7143475672067132E-60</c:v>
                </c:pt>
                <c:pt idx="324">
                  <c:v>8.3550334814380674E-59</c:v>
                </c:pt>
                <c:pt idx="325">
                  <c:v>8.8617872381324701E-58</c:v>
                </c:pt>
                <c:pt idx="326">
                  <c:v>9.2048894030141821E-57</c:v>
                </c:pt>
                <c:pt idx="327">
                  <c:v>9.3635376779244089E-56</c:v>
                </c:pt>
                <c:pt idx="328">
                  <c:v>9.3279343658745544E-55</c:v>
                </c:pt>
                <c:pt idx="329">
                  <c:v>9.1002879088848812E-54</c:v>
                </c:pt>
                <c:pt idx="330">
                  <c:v>8.6945861486978326E-53</c:v>
                </c:pt>
                <c:pt idx="331">
                  <c:v>8.1351736775311388E-52</c:v>
                </c:pt>
                <c:pt idx="332">
                  <c:v>7.454334463126474E-51</c:v>
                </c:pt>
                <c:pt idx="333">
                  <c:v>6.6892134192525229E-50</c:v>
                </c:pt>
                <c:pt idx="334">
                  <c:v>5.8784842833361683E-49</c:v>
                </c:pt>
                <c:pt idx="335">
                  <c:v>5.0591761642892995E-48</c:v>
                </c:pt>
                <c:pt idx="336">
                  <c:v>4.2640115705480029E-47</c:v>
                </c:pt>
                <c:pt idx="337">
                  <c:v>3.5195008830210614E-46</c:v>
                </c:pt>
                <c:pt idx="338">
                  <c:v>2.8449059536924829E-45</c:v>
                </c:pt>
                <c:pt idx="339">
                  <c:v>2.2520544230422871E-44</c:v>
                </c:pt>
                <c:pt idx="340">
                  <c:v>1.7458783536284604E-43</c:v>
                </c:pt>
                <c:pt idx="341">
                  <c:v>1.3254800972422056E-42</c:v>
                </c:pt>
                <c:pt idx="342">
                  <c:v>9.8549987422965082E-42</c:v>
                </c:pt>
                <c:pt idx="343">
                  <c:v>7.1756965885018909E-41</c:v>
                </c:pt>
                <c:pt idx="344">
                  <c:v>5.1167676059105173E-40</c:v>
                </c:pt>
                <c:pt idx="345">
                  <c:v>3.5731516583325775E-39</c:v>
                </c:pt>
                <c:pt idx="346">
                  <c:v>2.443606876075363E-38</c:v>
                </c:pt>
                <c:pt idx="347">
                  <c:v>1.6365729133657917E-37</c:v>
                </c:pt>
                <c:pt idx="348">
                  <c:v>1.0734047457241349E-36</c:v>
                </c:pt>
                <c:pt idx="349">
                  <c:v>6.8947066795625117E-36</c:v>
                </c:pt>
                <c:pt idx="350">
                  <c:v>4.3370278419867784E-35</c:v>
                </c:pt>
                <c:pt idx="351">
                  <c:v>2.6717311696714388E-34</c:v>
                </c:pt>
                <c:pt idx="352">
                  <c:v>1.6118233234847266E-33</c:v>
                </c:pt>
                <c:pt idx="353">
                  <c:v>9.5228347075064044E-33</c:v>
                </c:pt>
                <c:pt idx="354">
                  <c:v>5.5098425437725154E-32</c:v>
                </c:pt>
                <c:pt idx="355">
                  <c:v>3.1220241751952085E-31</c:v>
                </c:pt>
                <c:pt idx="356">
                  <c:v>1.7324370655594617E-30</c:v>
                </c:pt>
                <c:pt idx="357">
                  <c:v>9.4146201820362137E-30</c:v>
                </c:pt>
                <c:pt idx="358">
                  <c:v>5.0103985418487059E-29</c:v>
                </c:pt>
                <c:pt idx="359">
                  <c:v>2.6113547388981618E-28</c:v>
                </c:pt>
                <c:pt idx="360">
                  <c:v>1.3328571445216328E-27</c:v>
                </c:pt>
                <c:pt idx="361">
                  <c:v>6.6623196799028834E-27</c:v>
                </c:pt>
                <c:pt idx="362">
                  <c:v>3.2613053494000728E-26</c:v>
                </c:pt>
                <c:pt idx="363">
                  <c:v>1.5634413339314277E-25</c:v>
                </c:pt>
                <c:pt idx="364">
                  <c:v>7.339996417402779E-25</c:v>
                </c:pt>
                <c:pt idx="365">
                  <c:v>3.3746927459664921E-24</c:v>
                </c:pt>
                <c:pt idx="366">
                  <c:v>1.5194861981462078E-23</c:v>
                </c:pt>
                <c:pt idx="367">
                  <c:v>6.7001328343272339E-23</c:v>
                </c:pt>
                <c:pt idx="368">
                  <c:v>2.8933048690868109E-22</c:v>
                </c:pt>
                <c:pt idx="369">
                  <c:v>1.223570829071893E-21</c:v>
                </c:pt>
                <c:pt idx="370">
                  <c:v>5.0674347204178536E-21</c:v>
                </c:pt>
                <c:pt idx="371">
                  <c:v>2.0552816398177509E-20</c:v>
                </c:pt>
                <c:pt idx="372">
                  <c:v>8.1635424266540161E-20</c:v>
                </c:pt>
                <c:pt idx="373">
                  <c:v>3.1754852319589872E-19</c:v>
                </c:pt>
                <c:pt idx="374">
                  <c:v>1.2096665515417666E-18</c:v>
                </c:pt>
                <c:pt idx="375">
                  <c:v>4.5127926419749766E-18</c:v>
                </c:pt>
                <c:pt idx="376">
                  <c:v>1.6487287713390153E-17</c:v>
                </c:pt>
                <c:pt idx="377">
                  <c:v>5.8989835685960881E-17</c:v>
                </c:pt>
                <c:pt idx="378">
                  <c:v>2.0669467483333044E-16</c:v>
                </c:pt>
                <c:pt idx="379">
                  <c:v>7.0926008682909904E-16</c:v>
                </c:pt>
                <c:pt idx="380">
                  <c:v>2.3834491209709453E-15</c:v>
                </c:pt>
                <c:pt idx="381">
                  <c:v>7.8438699022098394E-15</c:v>
                </c:pt>
                <c:pt idx="382">
                  <c:v>2.5280112940162785E-14</c:v>
                </c:pt>
                <c:pt idx="383">
                  <c:v>7.9790607094123959E-14</c:v>
                </c:pt>
                <c:pt idx="384">
                  <c:v>2.4663156611204901E-13</c:v>
                </c:pt>
                <c:pt idx="385">
                  <c:v>7.4656853753017047E-13</c:v>
                </c:pt>
                <c:pt idx="386">
                  <c:v>2.2131703236670438E-12</c:v>
                </c:pt>
                <c:pt idx="387">
                  <c:v>6.4251626236171979E-12</c:v>
                </c:pt>
                <c:pt idx="388">
                  <c:v>1.8267433799251434E-11</c:v>
                </c:pt>
                <c:pt idx="389">
                  <c:v>5.0862194184322329E-11</c:v>
                </c:pt>
                <c:pt idx="390">
                  <c:v>1.3868732536993299E-10</c:v>
                </c:pt>
                <c:pt idx="391">
                  <c:v>3.703416741452994E-10</c:v>
                </c:pt>
                <c:pt idx="392">
                  <c:v>9.6848417751651321E-10</c:v>
                </c:pt>
                <c:pt idx="393">
                  <c:v>2.4803136647340314E-9</c:v>
                </c:pt>
                <c:pt idx="394">
                  <c:v>6.2207795841907032E-9</c:v>
                </c:pt>
                <c:pt idx="395">
                  <c:v>1.5279429992307381E-8</c:v>
                </c:pt>
                <c:pt idx="396">
                  <c:v>3.675307018390072E-8</c:v>
                </c:pt>
                <c:pt idx="397">
                  <c:v>8.6577337628468165E-8</c:v>
                </c:pt>
                <c:pt idx="398">
                  <c:v>1.9972800350668485E-7</c:v>
                </c:pt>
                <c:pt idx="399">
                  <c:v>4.5122985528788082E-7</c:v>
                </c:pt>
                <c:pt idx="400">
                  <c:v>9.98345406977544E-7</c:v>
                </c:pt>
                <c:pt idx="401">
                  <c:v>2.1631565624200077E-6</c:v>
                </c:pt>
                <c:pt idx="402">
                  <c:v>4.5900690018161976E-6</c:v>
                </c:pt>
                <c:pt idx="403">
                  <c:v>9.5383797018647418E-6</c:v>
                </c:pt>
                <c:pt idx="404">
                  <c:v>1.9411278064943247E-5</c:v>
                </c:pt>
                <c:pt idx="405">
                  <c:v>3.8686352674390771E-5</c:v>
                </c:pt>
                <c:pt idx="406">
                  <c:v>7.550671461867331E-5</c:v>
                </c:pt>
                <c:pt idx="407">
                  <c:v>1.4432364643904186E-4</c:v>
                </c:pt>
                <c:pt idx="408">
                  <c:v>2.7015533215476333E-4</c:v>
                </c:pt>
                <c:pt idx="409">
                  <c:v>4.9523773211565525E-4</c:v>
                </c:pt>
                <c:pt idx="410">
                  <c:v>8.8907426643406557E-4</c:v>
                </c:pt>
                <c:pt idx="411">
                  <c:v>1.5630990017708683E-3</c:v>
                </c:pt>
                <c:pt idx="412">
                  <c:v>2.6912811093524184E-3</c:v>
                </c:pt>
                <c:pt idx="413">
                  <c:v>4.5379088883454955E-3</c:v>
                </c:pt>
                <c:pt idx="414">
                  <c:v>7.4933602547986198E-3</c:v>
                </c:pt>
                <c:pt idx="415">
                  <c:v>1.2117738736008386E-2</c:v>
                </c:pt>
                <c:pt idx="416">
                  <c:v>1.9190694351260501E-2</c:v>
                </c:pt>
                <c:pt idx="417">
                  <c:v>2.9763494780049467E-2</c:v>
                </c:pt>
                <c:pt idx="418">
                  <c:v>4.5206542361229715E-2</c:v>
                </c:pt>
                <c:pt idx="419">
                  <c:v>6.7242335609755843E-2</c:v>
                </c:pt>
                <c:pt idx="420">
                  <c:v>9.7950897644795684E-2</c:v>
                </c:pt>
                <c:pt idx="421">
                  <c:v>0.13973274232528363</c:v>
                </c:pt>
                <c:pt idx="422">
                  <c:v>0.19521450150689568</c:v>
                </c:pt>
                <c:pt idx="423">
                  <c:v>0.2670853711641179</c:v>
                </c:pt>
                <c:pt idx="424">
                  <c:v>0.35785925908350147</c:v>
                </c:pt>
                <c:pt idx="425">
                  <c:v>0.46956805839030258</c:v>
                </c:pt>
                <c:pt idx="426">
                  <c:v>0.60340508723835196</c:v>
                </c:pt>
                <c:pt idx="427">
                  <c:v>0.75935266113816891</c:v>
                </c:pt>
                <c:pt idx="428">
                  <c:v>0.93584129034365249</c:v>
                </c:pt>
                <c:pt idx="429">
                  <c:v>1.1294968342946223</c:v>
                </c:pt>
                <c:pt idx="430">
                  <c:v>1.3350328891845549</c:v>
                </c:pt>
                <c:pt idx="431">
                  <c:v>1.5453364319126828</c:v>
                </c:pt>
                <c:pt idx="432">
                  <c:v>1.7517747151969529</c:v>
                </c:pt>
                <c:pt idx="433">
                  <c:v>1.94472230470795</c:v>
                </c:pt>
                <c:pt idx="434">
                  <c:v>2.1142730243135124</c:v>
                </c:pt>
                <c:pt idx="435">
                  <c:v>2.2510683083276199</c:v>
                </c:pt>
                <c:pt idx="436">
                  <c:v>2.3471476514390472</c:v>
                </c:pt>
                <c:pt idx="437">
                  <c:v>2.3967143649303773</c:v>
                </c:pt>
                <c:pt idx="438">
                  <c:v>2.3967143649303773</c:v>
                </c:pt>
                <c:pt idx="439">
                  <c:v>2.3471476514390472</c:v>
                </c:pt>
                <c:pt idx="440">
                  <c:v>2.2510683083276199</c:v>
                </c:pt>
                <c:pt idx="441">
                  <c:v>2.1142730243135124</c:v>
                </c:pt>
                <c:pt idx="442">
                  <c:v>1.94472230470795</c:v>
                </c:pt>
                <c:pt idx="443">
                  <c:v>1.7517747151969529</c:v>
                </c:pt>
                <c:pt idx="444">
                  <c:v>1.5453364319126828</c:v>
                </c:pt>
                <c:pt idx="445">
                  <c:v>1.3350328891845549</c:v>
                </c:pt>
                <c:pt idx="446">
                  <c:v>1.1294968342946223</c:v>
                </c:pt>
                <c:pt idx="447">
                  <c:v>0.93584129034365249</c:v>
                </c:pt>
                <c:pt idx="448">
                  <c:v>0.75935266113816891</c:v>
                </c:pt>
                <c:pt idx="449">
                  <c:v>0.60340508723835196</c:v>
                </c:pt>
                <c:pt idx="450">
                  <c:v>0.46956805839030258</c:v>
                </c:pt>
                <c:pt idx="451">
                  <c:v>0.35785925908350147</c:v>
                </c:pt>
                <c:pt idx="452">
                  <c:v>0.2670853711641179</c:v>
                </c:pt>
                <c:pt idx="453">
                  <c:v>0.19521450150689568</c:v>
                </c:pt>
                <c:pt idx="454">
                  <c:v>0.13973274232528363</c:v>
                </c:pt>
                <c:pt idx="455">
                  <c:v>9.7950897644795684E-2</c:v>
                </c:pt>
                <c:pt idx="456">
                  <c:v>6.7242335609755843E-2</c:v>
                </c:pt>
                <c:pt idx="457">
                  <c:v>4.5206542361229715E-2</c:v>
                </c:pt>
                <c:pt idx="458">
                  <c:v>2.9763494780049467E-2</c:v>
                </c:pt>
                <c:pt idx="459">
                  <c:v>1.9190694351260501E-2</c:v>
                </c:pt>
                <c:pt idx="460">
                  <c:v>1.2117738736008386E-2</c:v>
                </c:pt>
                <c:pt idx="461">
                  <c:v>7.4933602547986198E-3</c:v>
                </c:pt>
                <c:pt idx="462">
                  <c:v>4.5379088883454955E-3</c:v>
                </c:pt>
                <c:pt idx="463">
                  <c:v>2.6912811093524184E-3</c:v>
                </c:pt>
                <c:pt idx="464">
                  <c:v>1.5630990017708683E-3</c:v>
                </c:pt>
                <c:pt idx="465">
                  <c:v>8.8907426643406557E-4</c:v>
                </c:pt>
                <c:pt idx="466">
                  <c:v>4.9523773211565525E-4</c:v>
                </c:pt>
                <c:pt idx="467">
                  <c:v>2.7015533215476333E-4</c:v>
                </c:pt>
                <c:pt idx="468">
                  <c:v>1.4432364643904186E-4</c:v>
                </c:pt>
                <c:pt idx="469">
                  <c:v>7.550671461867331E-5</c:v>
                </c:pt>
                <c:pt idx="470">
                  <c:v>3.8686352674390771E-5</c:v>
                </c:pt>
                <c:pt idx="471">
                  <c:v>1.9411278064943247E-5</c:v>
                </c:pt>
                <c:pt idx="472">
                  <c:v>9.5383797018647418E-6</c:v>
                </c:pt>
                <c:pt idx="473">
                  <c:v>4.5900690018161976E-6</c:v>
                </c:pt>
                <c:pt idx="474">
                  <c:v>2.1631565624200077E-6</c:v>
                </c:pt>
                <c:pt idx="475">
                  <c:v>9.98345406977544E-7</c:v>
                </c:pt>
                <c:pt idx="476">
                  <c:v>4.5122985528788082E-7</c:v>
                </c:pt>
                <c:pt idx="477">
                  <c:v>1.9972800350668485E-7</c:v>
                </c:pt>
                <c:pt idx="478">
                  <c:v>8.6577337628468165E-8</c:v>
                </c:pt>
                <c:pt idx="479">
                  <c:v>3.675307018390072E-8</c:v>
                </c:pt>
                <c:pt idx="480">
                  <c:v>1.5279429992307381E-8</c:v>
                </c:pt>
                <c:pt idx="481">
                  <c:v>6.2207795841907032E-9</c:v>
                </c:pt>
                <c:pt idx="482">
                  <c:v>2.4803136647340314E-9</c:v>
                </c:pt>
                <c:pt idx="483">
                  <c:v>9.6848417751651321E-10</c:v>
                </c:pt>
                <c:pt idx="484">
                  <c:v>3.703416741452994E-10</c:v>
                </c:pt>
                <c:pt idx="485">
                  <c:v>1.3868732536993299E-10</c:v>
                </c:pt>
                <c:pt idx="486">
                  <c:v>5.0862194184322329E-11</c:v>
                </c:pt>
                <c:pt idx="487">
                  <c:v>1.8267433799251434E-11</c:v>
                </c:pt>
                <c:pt idx="488">
                  <c:v>6.4251626236171979E-12</c:v>
                </c:pt>
                <c:pt idx="489">
                  <c:v>2.2131703236670438E-12</c:v>
                </c:pt>
                <c:pt idx="490">
                  <c:v>7.4656853753017047E-13</c:v>
                </c:pt>
                <c:pt idx="491">
                  <c:v>2.4663156611204901E-13</c:v>
                </c:pt>
                <c:pt idx="492">
                  <c:v>7.9790607094123959E-14</c:v>
                </c:pt>
                <c:pt idx="493">
                  <c:v>2.5280112940162785E-14</c:v>
                </c:pt>
                <c:pt idx="494">
                  <c:v>7.8438699022098394E-15</c:v>
                </c:pt>
                <c:pt idx="495">
                  <c:v>2.3834491209709453E-15</c:v>
                </c:pt>
                <c:pt idx="496">
                  <c:v>7.0926008682909904E-16</c:v>
                </c:pt>
                <c:pt idx="497">
                  <c:v>2.0669467483333044E-16</c:v>
                </c:pt>
                <c:pt idx="498">
                  <c:v>5.8989835685960881E-17</c:v>
                </c:pt>
                <c:pt idx="499">
                  <c:v>1.6487287713390153E-17</c:v>
                </c:pt>
                <c:pt idx="500">
                  <c:v>4.5127926419749766E-18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EC-4F92-84C3-33C37D6E6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639488"/>
        <c:axId val="40643584"/>
      </c:scatterChart>
      <c:valAx>
        <c:axId val="40639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tR, min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0643584"/>
        <c:crosses val="autoZero"/>
        <c:crossBetween val="midCat"/>
      </c:valAx>
      <c:valAx>
        <c:axId val="4064358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Response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0639488"/>
        <c:crosses val="autoZero"/>
        <c:crossBetween val="midCat"/>
      </c:valAx>
      <c:spPr>
        <a:ln>
          <a:solidFill>
            <a:schemeClr val="accent1"/>
          </a:solidFill>
        </a:ln>
      </c:spPr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'LSS Calculations'!$B$28</c:f>
              <c:strCache>
                <c:ptCount val="1"/>
                <c:pt idx="0">
                  <c:v>NN-Diethylacetamide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24300489666514458"/>
                  <c:y val="-0.39843736770806876"/>
                </c:manualLayout>
              </c:layout>
              <c:numFmt formatCode="General" sourceLinked="0"/>
            </c:trendlineLbl>
          </c:trendline>
          <c:xVal>
            <c:numRef>
              <c:f>'LSS Calculations'!$D$11:$L$11</c:f>
              <c:numCache>
                <c:formatCode>General</c:formatCode>
                <c:ptCount val="9"/>
                <c:pt idx="0">
                  <c:v>0.5</c:v>
                </c:pt>
                <c:pt idx="1">
                  <c:v>0.4</c:v>
                </c:pt>
                <c:pt idx="2">
                  <c:v>0.3</c:v>
                </c:pt>
              </c:numCache>
            </c:numRef>
          </c:xVal>
          <c:yVal>
            <c:numRef>
              <c:f>'LSS Calculations'!$D$28:$L$28</c:f>
              <c:numCache>
                <c:formatCode>0.00</c:formatCode>
                <c:ptCount val="9"/>
                <c:pt idx="0">
                  <c:v>-0.36653154442041352</c:v>
                </c:pt>
                <c:pt idx="1">
                  <c:v>-0.11823391997148669</c:v>
                </c:pt>
                <c:pt idx="2">
                  <c:v>0.28176608002851367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0C-42A4-BA44-03C5F2C132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0705024"/>
        <c:axId val="230706560"/>
      </c:scatterChart>
      <c:valAx>
        <c:axId val="230705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30706560"/>
        <c:crosses val="autoZero"/>
        <c:crossBetween val="midCat"/>
      </c:valAx>
      <c:valAx>
        <c:axId val="230706560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230705024"/>
        <c:crosses val="autoZero"/>
        <c:crossBetween val="midCat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1"/>
          <c:order val="0"/>
          <c:tx>
            <c:strRef>
              <c:f>'HS Calculations'!$F$86</c:f>
              <c:strCache>
                <c:ptCount val="1"/>
                <c:pt idx="0">
                  <c:v>MIX A</c:v>
                </c:pt>
              </c:strCache>
            </c:strRef>
          </c:tx>
          <c:marker>
            <c:symbol val="none"/>
          </c:marker>
          <c:xVal>
            <c:numRef>
              <c:f>'HS Calculations'!$E$88:$E$588</c:f>
              <c:numCache>
                <c:formatCode>General</c:formatCode>
                <c:ptCount val="501"/>
                <c:pt idx="0">
                  <c:v>0</c:v>
                </c:pt>
                <c:pt idx="1">
                  <c:v>0.06</c:v>
                </c:pt>
                <c:pt idx="2">
                  <c:v>0.12</c:v>
                </c:pt>
                <c:pt idx="3">
                  <c:v>0.18</c:v>
                </c:pt>
                <c:pt idx="4">
                  <c:v>0.24</c:v>
                </c:pt>
                <c:pt idx="5">
                  <c:v>0.3</c:v>
                </c:pt>
                <c:pt idx="6">
                  <c:v>0.36</c:v>
                </c:pt>
                <c:pt idx="7">
                  <c:v>0.42</c:v>
                </c:pt>
                <c:pt idx="8">
                  <c:v>0.48</c:v>
                </c:pt>
                <c:pt idx="9">
                  <c:v>0.54</c:v>
                </c:pt>
                <c:pt idx="10">
                  <c:v>0.6</c:v>
                </c:pt>
                <c:pt idx="11">
                  <c:v>0.66</c:v>
                </c:pt>
                <c:pt idx="12">
                  <c:v>0.72</c:v>
                </c:pt>
                <c:pt idx="13">
                  <c:v>0.78</c:v>
                </c:pt>
                <c:pt idx="14">
                  <c:v>0.84</c:v>
                </c:pt>
                <c:pt idx="15">
                  <c:v>0.9</c:v>
                </c:pt>
                <c:pt idx="16">
                  <c:v>0.96</c:v>
                </c:pt>
                <c:pt idx="17">
                  <c:v>1.02</c:v>
                </c:pt>
                <c:pt idx="18">
                  <c:v>1.08</c:v>
                </c:pt>
                <c:pt idx="19">
                  <c:v>1.1399999999999999</c:v>
                </c:pt>
                <c:pt idx="20">
                  <c:v>1.2</c:v>
                </c:pt>
                <c:pt idx="21">
                  <c:v>1.26</c:v>
                </c:pt>
                <c:pt idx="22">
                  <c:v>1.32</c:v>
                </c:pt>
                <c:pt idx="23">
                  <c:v>1.38</c:v>
                </c:pt>
                <c:pt idx="24">
                  <c:v>1.44</c:v>
                </c:pt>
                <c:pt idx="25">
                  <c:v>1.5</c:v>
                </c:pt>
                <c:pt idx="26">
                  <c:v>1.56</c:v>
                </c:pt>
                <c:pt idx="27">
                  <c:v>1.62</c:v>
                </c:pt>
                <c:pt idx="28">
                  <c:v>1.68</c:v>
                </c:pt>
                <c:pt idx="29">
                  <c:v>1.74</c:v>
                </c:pt>
                <c:pt idx="30">
                  <c:v>1.8</c:v>
                </c:pt>
                <c:pt idx="31">
                  <c:v>1.86</c:v>
                </c:pt>
                <c:pt idx="32">
                  <c:v>1.92</c:v>
                </c:pt>
                <c:pt idx="33">
                  <c:v>1.98</c:v>
                </c:pt>
                <c:pt idx="34">
                  <c:v>2.04</c:v>
                </c:pt>
                <c:pt idx="35">
                  <c:v>2.1</c:v>
                </c:pt>
                <c:pt idx="36">
                  <c:v>2.16</c:v>
                </c:pt>
                <c:pt idx="37">
                  <c:v>2.2200000000000002</c:v>
                </c:pt>
                <c:pt idx="38">
                  <c:v>2.2799999999999998</c:v>
                </c:pt>
                <c:pt idx="39">
                  <c:v>2.34</c:v>
                </c:pt>
                <c:pt idx="40">
                  <c:v>2.4</c:v>
                </c:pt>
                <c:pt idx="41">
                  <c:v>2.46</c:v>
                </c:pt>
                <c:pt idx="42">
                  <c:v>2.52</c:v>
                </c:pt>
                <c:pt idx="43">
                  <c:v>2.58</c:v>
                </c:pt>
                <c:pt idx="44">
                  <c:v>2.64</c:v>
                </c:pt>
                <c:pt idx="45">
                  <c:v>2.7</c:v>
                </c:pt>
                <c:pt idx="46">
                  <c:v>2.76</c:v>
                </c:pt>
                <c:pt idx="47">
                  <c:v>2.82</c:v>
                </c:pt>
                <c:pt idx="48">
                  <c:v>2.88</c:v>
                </c:pt>
                <c:pt idx="49">
                  <c:v>2.94</c:v>
                </c:pt>
                <c:pt idx="50">
                  <c:v>3</c:v>
                </c:pt>
                <c:pt idx="51">
                  <c:v>3.06</c:v>
                </c:pt>
                <c:pt idx="52">
                  <c:v>3.12</c:v>
                </c:pt>
                <c:pt idx="53">
                  <c:v>3.18</c:v>
                </c:pt>
                <c:pt idx="54">
                  <c:v>3.24</c:v>
                </c:pt>
                <c:pt idx="55">
                  <c:v>3.3</c:v>
                </c:pt>
                <c:pt idx="56">
                  <c:v>3.36</c:v>
                </c:pt>
                <c:pt idx="57">
                  <c:v>3.42</c:v>
                </c:pt>
                <c:pt idx="58">
                  <c:v>3.48</c:v>
                </c:pt>
                <c:pt idx="59">
                  <c:v>3.54</c:v>
                </c:pt>
                <c:pt idx="60">
                  <c:v>3.6</c:v>
                </c:pt>
                <c:pt idx="61">
                  <c:v>3.66</c:v>
                </c:pt>
                <c:pt idx="62">
                  <c:v>3.72</c:v>
                </c:pt>
                <c:pt idx="63">
                  <c:v>3.78</c:v>
                </c:pt>
                <c:pt idx="64">
                  <c:v>3.84</c:v>
                </c:pt>
                <c:pt idx="65">
                  <c:v>3.9</c:v>
                </c:pt>
                <c:pt idx="66">
                  <c:v>3.96</c:v>
                </c:pt>
                <c:pt idx="67">
                  <c:v>4.0199999999999996</c:v>
                </c:pt>
                <c:pt idx="68">
                  <c:v>4.08</c:v>
                </c:pt>
                <c:pt idx="69">
                  <c:v>4.1399999999999997</c:v>
                </c:pt>
                <c:pt idx="70">
                  <c:v>4.2</c:v>
                </c:pt>
                <c:pt idx="71">
                  <c:v>4.26</c:v>
                </c:pt>
                <c:pt idx="72">
                  <c:v>4.32</c:v>
                </c:pt>
                <c:pt idx="73">
                  <c:v>4.38</c:v>
                </c:pt>
                <c:pt idx="74">
                  <c:v>4.4400000000000004</c:v>
                </c:pt>
                <c:pt idx="75">
                  <c:v>4.5</c:v>
                </c:pt>
                <c:pt idx="76">
                  <c:v>4.5599999999999996</c:v>
                </c:pt>
                <c:pt idx="77">
                  <c:v>4.62</c:v>
                </c:pt>
                <c:pt idx="78">
                  <c:v>4.68</c:v>
                </c:pt>
                <c:pt idx="79">
                  <c:v>4.74</c:v>
                </c:pt>
                <c:pt idx="80">
                  <c:v>4.8</c:v>
                </c:pt>
                <c:pt idx="81">
                  <c:v>4.8600000000000003</c:v>
                </c:pt>
                <c:pt idx="82">
                  <c:v>4.92</c:v>
                </c:pt>
                <c:pt idx="83">
                  <c:v>4.9800000000000004</c:v>
                </c:pt>
                <c:pt idx="84">
                  <c:v>5.04</c:v>
                </c:pt>
                <c:pt idx="85">
                  <c:v>5.0999999999999996</c:v>
                </c:pt>
                <c:pt idx="86">
                  <c:v>5.16</c:v>
                </c:pt>
                <c:pt idx="87">
                  <c:v>5.22</c:v>
                </c:pt>
                <c:pt idx="88">
                  <c:v>5.28</c:v>
                </c:pt>
                <c:pt idx="89">
                  <c:v>5.34</c:v>
                </c:pt>
                <c:pt idx="90">
                  <c:v>5.4</c:v>
                </c:pt>
                <c:pt idx="91">
                  <c:v>5.46</c:v>
                </c:pt>
                <c:pt idx="92">
                  <c:v>5.52</c:v>
                </c:pt>
                <c:pt idx="93">
                  <c:v>5.58</c:v>
                </c:pt>
                <c:pt idx="94">
                  <c:v>5.64</c:v>
                </c:pt>
                <c:pt idx="95">
                  <c:v>5.7</c:v>
                </c:pt>
                <c:pt idx="96">
                  <c:v>5.76</c:v>
                </c:pt>
                <c:pt idx="97">
                  <c:v>5.82</c:v>
                </c:pt>
                <c:pt idx="98">
                  <c:v>5.88</c:v>
                </c:pt>
                <c:pt idx="99">
                  <c:v>5.94</c:v>
                </c:pt>
                <c:pt idx="100">
                  <c:v>6</c:v>
                </c:pt>
                <c:pt idx="101">
                  <c:v>6.06</c:v>
                </c:pt>
                <c:pt idx="102">
                  <c:v>6.12</c:v>
                </c:pt>
                <c:pt idx="103">
                  <c:v>6.18</c:v>
                </c:pt>
                <c:pt idx="104">
                  <c:v>6.24</c:v>
                </c:pt>
                <c:pt idx="105">
                  <c:v>6.3</c:v>
                </c:pt>
                <c:pt idx="106">
                  <c:v>6.36</c:v>
                </c:pt>
                <c:pt idx="107">
                  <c:v>6.42</c:v>
                </c:pt>
                <c:pt idx="108">
                  <c:v>6.48</c:v>
                </c:pt>
                <c:pt idx="109">
                  <c:v>6.54</c:v>
                </c:pt>
                <c:pt idx="110">
                  <c:v>6.6</c:v>
                </c:pt>
                <c:pt idx="111">
                  <c:v>6.66</c:v>
                </c:pt>
                <c:pt idx="112">
                  <c:v>6.72</c:v>
                </c:pt>
                <c:pt idx="113">
                  <c:v>6.78</c:v>
                </c:pt>
                <c:pt idx="114">
                  <c:v>6.84</c:v>
                </c:pt>
                <c:pt idx="115">
                  <c:v>6.9</c:v>
                </c:pt>
                <c:pt idx="116">
                  <c:v>6.96</c:v>
                </c:pt>
                <c:pt idx="117">
                  <c:v>7.02</c:v>
                </c:pt>
                <c:pt idx="118">
                  <c:v>7.08</c:v>
                </c:pt>
                <c:pt idx="119">
                  <c:v>7.14</c:v>
                </c:pt>
                <c:pt idx="120">
                  <c:v>7.2</c:v>
                </c:pt>
                <c:pt idx="121">
                  <c:v>7.26</c:v>
                </c:pt>
                <c:pt idx="122">
                  <c:v>7.32</c:v>
                </c:pt>
                <c:pt idx="123">
                  <c:v>7.38</c:v>
                </c:pt>
                <c:pt idx="124">
                  <c:v>7.44</c:v>
                </c:pt>
                <c:pt idx="125">
                  <c:v>7.5</c:v>
                </c:pt>
                <c:pt idx="126">
                  <c:v>7.56</c:v>
                </c:pt>
                <c:pt idx="127">
                  <c:v>7.62</c:v>
                </c:pt>
                <c:pt idx="128">
                  <c:v>7.68</c:v>
                </c:pt>
                <c:pt idx="129">
                  <c:v>7.74</c:v>
                </c:pt>
                <c:pt idx="130">
                  <c:v>7.8</c:v>
                </c:pt>
                <c:pt idx="131">
                  <c:v>7.86</c:v>
                </c:pt>
                <c:pt idx="132">
                  <c:v>7.92</c:v>
                </c:pt>
                <c:pt idx="133">
                  <c:v>7.98</c:v>
                </c:pt>
                <c:pt idx="134">
                  <c:v>8.0399999999999991</c:v>
                </c:pt>
                <c:pt idx="135">
                  <c:v>8.1</c:v>
                </c:pt>
                <c:pt idx="136">
                  <c:v>8.16</c:v>
                </c:pt>
                <c:pt idx="137">
                  <c:v>8.2200000000000006</c:v>
                </c:pt>
                <c:pt idx="138">
                  <c:v>8.2799999999999994</c:v>
                </c:pt>
                <c:pt idx="139">
                  <c:v>8.34</c:v>
                </c:pt>
                <c:pt idx="140">
                  <c:v>8.4</c:v>
                </c:pt>
                <c:pt idx="141">
                  <c:v>8.4600000000000009</c:v>
                </c:pt>
                <c:pt idx="142">
                  <c:v>8.52</c:v>
                </c:pt>
                <c:pt idx="143">
                  <c:v>8.58</c:v>
                </c:pt>
                <c:pt idx="144">
                  <c:v>8.64</c:v>
                </c:pt>
                <c:pt idx="145">
                  <c:v>8.6999999999999993</c:v>
                </c:pt>
                <c:pt idx="146">
                  <c:v>8.76</c:v>
                </c:pt>
                <c:pt idx="147">
                  <c:v>8.82</c:v>
                </c:pt>
                <c:pt idx="148">
                  <c:v>8.8800000000000008</c:v>
                </c:pt>
                <c:pt idx="149">
                  <c:v>8.94</c:v>
                </c:pt>
                <c:pt idx="150">
                  <c:v>9</c:v>
                </c:pt>
                <c:pt idx="151">
                  <c:v>9.06</c:v>
                </c:pt>
                <c:pt idx="152">
                  <c:v>9.1199999999999992</c:v>
                </c:pt>
                <c:pt idx="153">
                  <c:v>9.18</c:v>
                </c:pt>
                <c:pt idx="154">
                  <c:v>9.24</c:v>
                </c:pt>
                <c:pt idx="155">
                  <c:v>9.3000000000000007</c:v>
                </c:pt>
                <c:pt idx="156">
                  <c:v>9.36</c:v>
                </c:pt>
                <c:pt idx="157">
                  <c:v>9.42</c:v>
                </c:pt>
                <c:pt idx="158">
                  <c:v>9.48</c:v>
                </c:pt>
                <c:pt idx="159">
                  <c:v>9.5399999999999991</c:v>
                </c:pt>
                <c:pt idx="160">
                  <c:v>9.6</c:v>
                </c:pt>
                <c:pt idx="161">
                  <c:v>9.66</c:v>
                </c:pt>
                <c:pt idx="162">
                  <c:v>9.7200000000000006</c:v>
                </c:pt>
                <c:pt idx="163">
                  <c:v>9.7799999999999994</c:v>
                </c:pt>
                <c:pt idx="164">
                  <c:v>9.84</c:v>
                </c:pt>
                <c:pt idx="165">
                  <c:v>9.9</c:v>
                </c:pt>
                <c:pt idx="166">
                  <c:v>9.9600000000000009</c:v>
                </c:pt>
                <c:pt idx="167">
                  <c:v>10.02</c:v>
                </c:pt>
                <c:pt idx="168">
                  <c:v>10.08</c:v>
                </c:pt>
                <c:pt idx="169">
                  <c:v>10.14</c:v>
                </c:pt>
                <c:pt idx="170">
                  <c:v>10.199999999999999</c:v>
                </c:pt>
                <c:pt idx="171">
                  <c:v>10.26</c:v>
                </c:pt>
                <c:pt idx="172">
                  <c:v>10.32</c:v>
                </c:pt>
                <c:pt idx="173">
                  <c:v>10.38</c:v>
                </c:pt>
                <c:pt idx="174">
                  <c:v>10.44</c:v>
                </c:pt>
                <c:pt idx="175">
                  <c:v>10.5</c:v>
                </c:pt>
                <c:pt idx="176">
                  <c:v>10.56</c:v>
                </c:pt>
                <c:pt idx="177">
                  <c:v>10.62</c:v>
                </c:pt>
                <c:pt idx="178">
                  <c:v>10.68</c:v>
                </c:pt>
                <c:pt idx="179">
                  <c:v>10.74</c:v>
                </c:pt>
                <c:pt idx="180">
                  <c:v>10.8</c:v>
                </c:pt>
                <c:pt idx="181">
                  <c:v>10.86</c:v>
                </c:pt>
                <c:pt idx="182">
                  <c:v>10.92</c:v>
                </c:pt>
                <c:pt idx="183">
                  <c:v>10.98</c:v>
                </c:pt>
                <c:pt idx="184">
                  <c:v>11.04</c:v>
                </c:pt>
                <c:pt idx="185">
                  <c:v>11.1</c:v>
                </c:pt>
                <c:pt idx="186">
                  <c:v>11.16</c:v>
                </c:pt>
                <c:pt idx="187">
                  <c:v>11.22</c:v>
                </c:pt>
                <c:pt idx="188">
                  <c:v>11.28</c:v>
                </c:pt>
                <c:pt idx="189">
                  <c:v>11.34</c:v>
                </c:pt>
                <c:pt idx="190">
                  <c:v>11.4</c:v>
                </c:pt>
                <c:pt idx="191">
                  <c:v>11.46</c:v>
                </c:pt>
                <c:pt idx="192">
                  <c:v>11.52</c:v>
                </c:pt>
                <c:pt idx="193">
                  <c:v>11.58</c:v>
                </c:pt>
                <c:pt idx="194">
                  <c:v>11.64</c:v>
                </c:pt>
                <c:pt idx="195">
                  <c:v>11.7</c:v>
                </c:pt>
                <c:pt idx="196">
                  <c:v>11.76</c:v>
                </c:pt>
                <c:pt idx="197">
                  <c:v>11.82</c:v>
                </c:pt>
                <c:pt idx="198">
                  <c:v>11.88</c:v>
                </c:pt>
                <c:pt idx="199">
                  <c:v>11.94</c:v>
                </c:pt>
                <c:pt idx="200">
                  <c:v>12</c:v>
                </c:pt>
                <c:pt idx="201">
                  <c:v>12.06</c:v>
                </c:pt>
                <c:pt idx="202">
                  <c:v>12.12</c:v>
                </c:pt>
                <c:pt idx="203">
                  <c:v>12.18</c:v>
                </c:pt>
                <c:pt idx="204">
                  <c:v>12.24</c:v>
                </c:pt>
                <c:pt idx="205">
                  <c:v>12.3</c:v>
                </c:pt>
                <c:pt idx="206">
                  <c:v>12.36</c:v>
                </c:pt>
                <c:pt idx="207">
                  <c:v>12.42</c:v>
                </c:pt>
                <c:pt idx="208">
                  <c:v>12.48</c:v>
                </c:pt>
                <c:pt idx="209">
                  <c:v>12.54</c:v>
                </c:pt>
                <c:pt idx="210">
                  <c:v>12.6</c:v>
                </c:pt>
                <c:pt idx="211">
                  <c:v>12.66</c:v>
                </c:pt>
                <c:pt idx="212">
                  <c:v>12.72</c:v>
                </c:pt>
                <c:pt idx="213">
                  <c:v>12.78</c:v>
                </c:pt>
                <c:pt idx="214">
                  <c:v>12.84</c:v>
                </c:pt>
                <c:pt idx="215">
                  <c:v>12.9</c:v>
                </c:pt>
                <c:pt idx="216">
                  <c:v>12.96</c:v>
                </c:pt>
                <c:pt idx="217">
                  <c:v>13.02</c:v>
                </c:pt>
                <c:pt idx="218">
                  <c:v>13.08</c:v>
                </c:pt>
                <c:pt idx="219">
                  <c:v>13.14</c:v>
                </c:pt>
                <c:pt idx="220">
                  <c:v>13.2</c:v>
                </c:pt>
                <c:pt idx="221">
                  <c:v>13.26</c:v>
                </c:pt>
                <c:pt idx="222">
                  <c:v>13.32</c:v>
                </c:pt>
                <c:pt idx="223">
                  <c:v>13.38</c:v>
                </c:pt>
                <c:pt idx="224">
                  <c:v>13.44</c:v>
                </c:pt>
                <c:pt idx="225">
                  <c:v>13.5</c:v>
                </c:pt>
                <c:pt idx="226">
                  <c:v>13.56</c:v>
                </c:pt>
                <c:pt idx="227">
                  <c:v>13.62</c:v>
                </c:pt>
                <c:pt idx="228">
                  <c:v>13.68</c:v>
                </c:pt>
                <c:pt idx="229">
                  <c:v>13.74</c:v>
                </c:pt>
                <c:pt idx="230">
                  <c:v>13.8</c:v>
                </c:pt>
                <c:pt idx="231">
                  <c:v>13.86</c:v>
                </c:pt>
                <c:pt idx="232">
                  <c:v>13.92</c:v>
                </c:pt>
                <c:pt idx="233">
                  <c:v>13.98</c:v>
                </c:pt>
                <c:pt idx="234">
                  <c:v>14.04</c:v>
                </c:pt>
                <c:pt idx="235">
                  <c:v>14.1</c:v>
                </c:pt>
                <c:pt idx="236">
                  <c:v>14.16</c:v>
                </c:pt>
                <c:pt idx="237">
                  <c:v>14.22</c:v>
                </c:pt>
                <c:pt idx="238">
                  <c:v>14.28</c:v>
                </c:pt>
                <c:pt idx="239">
                  <c:v>14.34</c:v>
                </c:pt>
                <c:pt idx="240">
                  <c:v>14.4</c:v>
                </c:pt>
                <c:pt idx="241">
                  <c:v>14.46</c:v>
                </c:pt>
                <c:pt idx="242">
                  <c:v>14.52</c:v>
                </c:pt>
                <c:pt idx="243">
                  <c:v>14.58</c:v>
                </c:pt>
                <c:pt idx="244">
                  <c:v>14.64</c:v>
                </c:pt>
                <c:pt idx="245">
                  <c:v>14.7</c:v>
                </c:pt>
                <c:pt idx="246">
                  <c:v>14.76</c:v>
                </c:pt>
                <c:pt idx="247">
                  <c:v>14.82</c:v>
                </c:pt>
                <c:pt idx="248">
                  <c:v>14.88</c:v>
                </c:pt>
                <c:pt idx="249">
                  <c:v>14.94</c:v>
                </c:pt>
                <c:pt idx="250">
                  <c:v>15</c:v>
                </c:pt>
                <c:pt idx="251">
                  <c:v>15.06</c:v>
                </c:pt>
                <c:pt idx="252">
                  <c:v>15.12</c:v>
                </c:pt>
                <c:pt idx="253">
                  <c:v>15.18</c:v>
                </c:pt>
                <c:pt idx="254">
                  <c:v>15.24</c:v>
                </c:pt>
                <c:pt idx="255">
                  <c:v>15.3</c:v>
                </c:pt>
                <c:pt idx="256">
                  <c:v>15.36</c:v>
                </c:pt>
                <c:pt idx="257">
                  <c:v>15.42</c:v>
                </c:pt>
                <c:pt idx="258">
                  <c:v>15.48</c:v>
                </c:pt>
                <c:pt idx="259">
                  <c:v>15.54</c:v>
                </c:pt>
                <c:pt idx="260">
                  <c:v>15.6</c:v>
                </c:pt>
                <c:pt idx="261">
                  <c:v>15.66</c:v>
                </c:pt>
                <c:pt idx="262">
                  <c:v>15.72</c:v>
                </c:pt>
                <c:pt idx="263">
                  <c:v>15.78</c:v>
                </c:pt>
                <c:pt idx="264">
                  <c:v>15.84</c:v>
                </c:pt>
                <c:pt idx="265">
                  <c:v>15.9</c:v>
                </c:pt>
                <c:pt idx="266">
                  <c:v>15.96</c:v>
                </c:pt>
                <c:pt idx="267">
                  <c:v>16.02</c:v>
                </c:pt>
                <c:pt idx="268">
                  <c:v>16.079999999999998</c:v>
                </c:pt>
                <c:pt idx="269">
                  <c:v>16.14</c:v>
                </c:pt>
                <c:pt idx="270">
                  <c:v>16.2</c:v>
                </c:pt>
                <c:pt idx="271">
                  <c:v>16.260000000000002</c:v>
                </c:pt>
                <c:pt idx="272">
                  <c:v>16.32</c:v>
                </c:pt>
                <c:pt idx="273">
                  <c:v>16.38</c:v>
                </c:pt>
                <c:pt idx="274">
                  <c:v>16.440000000000001</c:v>
                </c:pt>
                <c:pt idx="275">
                  <c:v>16.5</c:v>
                </c:pt>
                <c:pt idx="276">
                  <c:v>16.559999999999999</c:v>
                </c:pt>
                <c:pt idx="277">
                  <c:v>16.62</c:v>
                </c:pt>
                <c:pt idx="278">
                  <c:v>16.68</c:v>
                </c:pt>
                <c:pt idx="279">
                  <c:v>16.739999999999998</c:v>
                </c:pt>
                <c:pt idx="280">
                  <c:v>16.8</c:v>
                </c:pt>
                <c:pt idx="281">
                  <c:v>16.86</c:v>
                </c:pt>
                <c:pt idx="282">
                  <c:v>16.920000000000002</c:v>
                </c:pt>
                <c:pt idx="283">
                  <c:v>16.98</c:v>
                </c:pt>
                <c:pt idx="284">
                  <c:v>17.04</c:v>
                </c:pt>
                <c:pt idx="285">
                  <c:v>17.100000000000001</c:v>
                </c:pt>
                <c:pt idx="286">
                  <c:v>17.16</c:v>
                </c:pt>
                <c:pt idx="287">
                  <c:v>17.22</c:v>
                </c:pt>
                <c:pt idx="288">
                  <c:v>17.28</c:v>
                </c:pt>
                <c:pt idx="289">
                  <c:v>17.34</c:v>
                </c:pt>
                <c:pt idx="290">
                  <c:v>17.399999999999999</c:v>
                </c:pt>
                <c:pt idx="291">
                  <c:v>17.46</c:v>
                </c:pt>
                <c:pt idx="292">
                  <c:v>17.52</c:v>
                </c:pt>
                <c:pt idx="293">
                  <c:v>17.579999999999998</c:v>
                </c:pt>
                <c:pt idx="294">
                  <c:v>17.64</c:v>
                </c:pt>
                <c:pt idx="295">
                  <c:v>17.7</c:v>
                </c:pt>
                <c:pt idx="296">
                  <c:v>17.760000000000002</c:v>
                </c:pt>
                <c:pt idx="297">
                  <c:v>17.82</c:v>
                </c:pt>
                <c:pt idx="298">
                  <c:v>17.88</c:v>
                </c:pt>
                <c:pt idx="299">
                  <c:v>17.940000000000001</c:v>
                </c:pt>
                <c:pt idx="300">
                  <c:v>18</c:v>
                </c:pt>
                <c:pt idx="301">
                  <c:v>18.059999999999999</c:v>
                </c:pt>
                <c:pt idx="302">
                  <c:v>18.12</c:v>
                </c:pt>
                <c:pt idx="303">
                  <c:v>18.18</c:v>
                </c:pt>
                <c:pt idx="304">
                  <c:v>18.239999999999998</c:v>
                </c:pt>
                <c:pt idx="305">
                  <c:v>18.3</c:v>
                </c:pt>
                <c:pt idx="306">
                  <c:v>18.36</c:v>
                </c:pt>
                <c:pt idx="307">
                  <c:v>18.420000000000002</c:v>
                </c:pt>
                <c:pt idx="308">
                  <c:v>18.48</c:v>
                </c:pt>
                <c:pt idx="309">
                  <c:v>18.54</c:v>
                </c:pt>
                <c:pt idx="310">
                  <c:v>18.600000000000001</c:v>
                </c:pt>
                <c:pt idx="311">
                  <c:v>18.66</c:v>
                </c:pt>
                <c:pt idx="312">
                  <c:v>18.72</c:v>
                </c:pt>
                <c:pt idx="313">
                  <c:v>18.78</c:v>
                </c:pt>
                <c:pt idx="314">
                  <c:v>18.84</c:v>
                </c:pt>
                <c:pt idx="315">
                  <c:v>18.899999999999999</c:v>
                </c:pt>
                <c:pt idx="316">
                  <c:v>18.96</c:v>
                </c:pt>
                <c:pt idx="317">
                  <c:v>19.02</c:v>
                </c:pt>
                <c:pt idx="318">
                  <c:v>19.079999999999998</c:v>
                </c:pt>
                <c:pt idx="319">
                  <c:v>19.14</c:v>
                </c:pt>
                <c:pt idx="320">
                  <c:v>19.2</c:v>
                </c:pt>
                <c:pt idx="321">
                  <c:v>19.260000000000002</c:v>
                </c:pt>
                <c:pt idx="322">
                  <c:v>19.32</c:v>
                </c:pt>
                <c:pt idx="323">
                  <c:v>19.38</c:v>
                </c:pt>
                <c:pt idx="324">
                  <c:v>19.440000000000001</c:v>
                </c:pt>
                <c:pt idx="325">
                  <c:v>19.5</c:v>
                </c:pt>
                <c:pt idx="326">
                  <c:v>19.559999999999999</c:v>
                </c:pt>
                <c:pt idx="327">
                  <c:v>19.62</c:v>
                </c:pt>
                <c:pt idx="328">
                  <c:v>19.68</c:v>
                </c:pt>
                <c:pt idx="329">
                  <c:v>19.739999999999998</c:v>
                </c:pt>
                <c:pt idx="330">
                  <c:v>19.8</c:v>
                </c:pt>
                <c:pt idx="331">
                  <c:v>19.86</c:v>
                </c:pt>
                <c:pt idx="332">
                  <c:v>19.920000000000002</c:v>
                </c:pt>
                <c:pt idx="333">
                  <c:v>19.98</c:v>
                </c:pt>
                <c:pt idx="334">
                  <c:v>20.04</c:v>
                </c:pt>
                <c:pt idx="335">
                  <c:v>20.100000000000001</c:v>
                </c:pt>
                <c:pt idx="336">
                  <c:v>20.16</c:v>
                </c:pt>
                <c:pt idx="337">
                  <c:v>20.22</c:v>
                </c:pt>
                <c:pt idx="338">
                  <c:v>20.28</c:v>
                </c:pt>
                <c:pt idx="339">
                  <c:v>20.34</c:v>
                </c:pt>
                <c:pt idx="340">
                  <c:v>20.399999999999999</c:v>
                </c:pt>
                <c:pt idx="341">
                  <c:v>20.46</c:v>
                </c:pt>
                <c:pt idx="342">
                  <c:v>20.52</c:v>
                </c:pt>
                <c:pt idx="343">
                  <c:v>20.58</c:v>
                </c:pt>
                <c:pt idx="344">
                  <c:v>20.64</c:v>
                </c:pt>
                <c:pt idx="345">
                  <c:v>20.7</c:v>
                </c:pt>
                <c:pt idx="346">
                  <c:v>20.76</c:v>
                </c:pt>
                <c:pt idx="347">
                  <c:v>20.82</c:v>
                </c:pt>
                <c:pt idx="348">
                  <c:v>20.88</c:v>
                </c:pt>
                <c:pt idx="349">
                  <c:v>20.94</c:v>
                </c:pt>
                <c:pt idx="350">
                  <c:v>21</c:v>
                </c:pt>
                <c:pt idx="351">
                  <c:v>21.06</c:v>
                </c:pt>
                <c:pt idx="352">
                  <c:v>21.12</c:v>
                </c:pt>
                <c:pt idx="353">
                  <c:v>21.18</c:v>
                </c:pt>
                <c:pt idx="354">
                  <c:v>21.24</c:v>
                </c:pt>
                <c:pt idx="355">
                  <c:v>21.3</c:v>
                </c:pt>
                <c:pt idx="356">
                  <c:v>21.36</c:v>
                </c:pt>
                <c:pt idx="357">
                  <c:v>21.42</c:v>
                </c:pt>
                <c:pt idx="358">
                  <c:v>21.48</c:v>
                </c:pt>
                <c:pt idx="359">
                  <c:v>21.54</c:v>
                </c:pt>
                <c:pt idx="360">
                  <c:v>21.6</c:v>
                </c:pt>
                <c:pt idx="361">
                  <c:v>21.66</c:v>
                </c:pt>
                <c:pt idx="362">
                  <c:v>21.72</c:v>
                </c:pt>
                <c:pt idx="363">
                  <c:v>21.78</c:v>
                </c:pt>
                <c:pt idx="364">
                  <c:v>21.84</c:v>
                </c:pt>
                <c:pt idx="365">
                  <c:v>21.9</c:v>
                </c:pt>
                <c:pt idx="366">
                  <c:v>21.96</c:v>
                </c:pt>
                <c:pt idx="367">
                  <c:v>22.02</c:v>
                </c:pt>
                <c:pt idx="368">
                  <c:v>22.08</c:v>
                </c:pt>
                <c:pt idx="369">
                  <c:v>22.14</c:v>
                </c:pt>
                <c:pt idx="370">
                  <c:v>22.2</c:v>
                </c:pt>
                <c:pt idx="371">
                  <c:v>22.26</c:v>
                </c:pt>
                <c:pt idx="372">
                  <c:v>22.32</c:v>
                </c:pt>
                <c:pt idx="373">
                  <c:v>22.38</c:v>
                </c:pt>
                <c:pt idx="374">
                  <c:v>22.44</c:v>
                </c:pt>
                <c:pt idx="375">
                  <c:v>22.5</c:v>
                </c:pt>
                <c:pt idx="376">
                  <c:v>22.56</c:v>
                </c:pt>
                <c:pt idx="377">
                  <c:v>22.62</c:v>
                </c:pt>
                <c:pt idx="378">
                  <c:v>22.68</c:v>
                </c:pt>
                <c:pt idx="379">
                  <c:v>22.74</c:v>
                </c:pt>
                <c:pt idx="380">
                  <c:v>22.8</c:v>
                </c:pt>
                <c:pt idx="381">
                  <c:v>22.86</c:v>
                </c:pt>
                <c:pt idx="382">
                  <c:v>22.92</c:v>
                </c:pt>
                <c:pt idx="383">
                  <c:v>22.98</c:v>
                </c:pt>
                <c:pt idx="384">
                  <c:v>23.04</c:v>
                </c:pt>
                <c:pt idx="385">
                  <c:v>23.1</c:v>
                </c:pt>
                <c:pt idx="386">
                  <c:v>23.16</c:v>
                </c:pt>
                <c:pt idx="387">
                  <c:v>23.22</c:v>
                </c:pt>
                <c:pt idx="388">
                  <c:v>23.28</c:v>
                </c:pt>
                <c:pt idx="389">
                  <c:v>23.34</c:v>
                </c:pt>
                <c:pt idx="390">
                  <c:v>23.4</c:v>
                </c:pt>
                <c:pt idx="391">
                  <c:v>23.46</c:v>
                </c:pt>
                <c:pt idx="392">
                  <c:v>23.52</c:v>
                </c:pt>
                <c:pt idx="393">
                  <c:v>23.58</c:v>
                </c:pt>
                <c:pt idx="394">
                  <c:v>23.64</c:v>
                </c:pt>
                <c:pt idx="395">
                  <c:v>23.7</c:v>
                </c:pt>
                <c:pt idx="396">
                  <c:v>23.76</c:v>
                </c:pt>
                <c:pt idx="397">
                  <c:v>23.82</c:v>
                </c:pt>
                <c:pt idx="398">
                  <c:v>23.88</c:v>
                </c:pt>
                <c:pt idx="399">
                  <c:v>23.94</c:v>
                </c:pt>
                <c:pt idx="400">
                  <c:v>24</c:v>
                </c:pt>
                <c:pt idx="401">
                  <c:v>24.06</c:v>
                </c:pt>
                <c:pt idx="402">
                  <c:v>24.12</c:v>
                </c:pt>
                <c:pt idx="403">
                  <c:v>24.18</c:v>
                </c:pt>
                <c:pt idx="404">
                  <c:v>24.24</c:v>
                </c:pt>
                <c:pt idx="405">
                  <c:v>24.3</c:v>
                </c:pt>
                <c:pt idx="406">
                  <c:v>24.36</c:v>
                </c:pt>
                <c:pt idx="407">
                  <c:v>24.42</c:v>
                </c:pt>
                <c:pt idx="408">
                  <c:v>24.48</c:v>
                </c:pt>
                <c:pt idx="409">
                  <c:v>24.54</c:v>
                </c:pt>
                <c:pt idx="410">
                  <c:v>24.6</c:v>
                </c:pt>
                <c:pt idx="411">
                  <c:v>24.66</c:v>
                </c:pt>
                <c:pt idx="412">
                  <c:v>24.72</c:v>
                </c:pt>
                <c:pt idx="413">
                  <c:v>24.78</c:v>
                </c:pt>
                <c:pt idx="414">
                  <c:v>24.84</c:v>
                </c:pt>
                <c:pt idx="415">
                  <c:v>24.9</c:v>
                </c:pt>
                <c:pt idx="416">
                  <c:v>24.96</c:v>
                </c:pt>
                <c:pt idx="417">
                  <c:v>25.02</c:v>
                </c:pt>
                <c:pt idx="418">
                  <c:v>25.08</c:v>
                </c:pt>
                <c:pt idx="419">
                  <c:v>25.14</c:v>
                </c:pt>
                <c:pt idx="420">
                  <c:v>25.2</c:v>
                </c:pt>
                <c:pt idx="421">
                  <c:v>25.26</c:v>
                </c:pt>
                <c:pt idx="422">
                  <c:v>25.32</c:v>
                </c:pt>
                <c:pt idx="423">
                  <c:v>25.38</c:v>
                </c:pt>
                <c:pt idx="424">
                  <c:v>25.44</c:v>
                </c:pt>
                <c:pt idx="425">
                  <c:v>25.5</c:v>
                </c:pt>
                <c:pt idx="426">
                  <c:v>25.56</c:v>
                </c:pt>
                <c:pt idx="427">
                  <c:v>25.62</c:v>
                </c:pt>
                <c:pt idx="428">
                  <c:v>25.68</c:v>
                </c:pt>
                <c:pt idx="429">
                  <c:v>25.74</c:v>
                </c:pt>
                <c:pt idx="430">
                  <c:v>25.8</c:v>
                </c:pt>
                <c:pt idx="431">
                  <c:v>25.86</c:v>
                </c:pt>
                <c:pt idx="432">
                  <c:v>25.92</c:v>
                </c:pt>
                <c:pt idx="433">
                  <c:v>25.98</c:v>
                </c:pt>
                <c:pt idx="434">
                  <c:v>26.04</c:v>
                </c:pt>
                <c:pt idx="435">
                  <c:v>26.1</c:v>
                </c:pt>
                <c:pt idx="436">
                  <c:v>26.16</c:v>
                </c:pt>
                <c:pt idx="437">
                  <c:v>26.22</c:v>
                </c:pt>
                <c:pt idx="438">
                  <c:v>26.28</c:v>
                </c:pt>
                <c:pt idx="439">
                  <c:v>26.34</c:v>
                </c:pt>
                <c:pt idx="440">
                  <c:v>26.4</c:v>
                </c:pt>
                <c:pt idx="441">
                  <c:v>26.46</c:v>
                </c:pt>
                <c:pt idx="442">
                  <c:v>26.52</c:v>
                </c:pt>
                <c:pt idx="443">
                  <c:v>26.58</c:v>
                </c:pt>
                <c:pt idx="444">
                  <c:v>26.64</c:v>
                </c:pt>
                <c:pt idx="445">
                  <c:v>26.7</c:v>
                </c:pt>
                <c:pt idx="446">
                  <c:v>26.76</c:v>
                </c:pt>
                <c:pt idx="447">
                  <c:v>26.82</c:v>
                </c:pt>
                <c:pt idx="448">
                  <c:v>26.88</c:v>
                </c:pt>
                <c:pt idx="449">
                  <c:v>26.94</c:v>
                </c:pt>
                <c:pt idx="450">
                  <c:v>27</c:v>
                </c:pt>
                <c:pt idx="451">
                  <c:v>27.06</c:v>
                </c:pt>
                <c:pt idx="452">
                  <c:v>27.12</c:v>
                </c:pt>
                <c:pt idx="453">
                  <c:v>27.18</c:v>
                </c:pt>
                <c:pt idx="454">
                  <c:v>27.24</c:v>
                </c:pt>
                <c:pt idx="455">
                  <c:v>27.3</c:v>
                </c:pt>
                <c:pt idx="456">
                  <c:v>27.36</c:v>
                </c:pt>
                <c:pt idx="457">
                  <c:v>27.42</c:v>
                </c:pt>
                <c:pt idx="458">
                  <c:v>27.48</c:v>
                </c:pt>
                <c:pt idx="459">
                  <c:v>27.54</c:v>
                </c:pt>
                <c:pt idx="460">
                  <c:v>27.6</c:v>
                </c:pt>
                <c:pt idx="461">
                  <c:v>27.66</c:v>
                </c:pt>
                <c:pt idx="462">
                  <c:v>27.72</c:v>
                </c:pt>
                <c:pt idx="463">
                  <c:v>27.78</c:v>
                </c:pt>
                <c:pt idx="464">
                  <c:v>27.84</c:v>
                </c:pt>
                <c:pt idx="465">
                  <c:v>27.9</c:v>
                </c:pt>
                <c:pt idx="466">
                  <c:v>27.96</c:v>
                </c:pt>
                <c:pt idx="467">
                  <c:v>28.02</c:v>
                </c:pt>
                <c:pt idx="468">
                  <c:v>28.08</c:v>
                </c:pt>
                <c:pt idx="469">
                  <c:v>28.14</c:v>
                </c:pt>
                <c:pt idx="470">
                  <c:v>28.2</c:v>
                </c:pt>
                <c:pt idx="471">
                  <c:v>28.26</c:v>
                </c:pt>
                <c:pt idx="472">
                  <c:v>28.32</c:v>
                </c:pt>
                <c:pt idx="473">
                  <c:v>28.38</c:v>
                </c:pt>
                <c:pt idx="474">
                  <c:v>28.44</c:v>
                </c:pt>
                <c:pt idx="475">
                  <c:v>28.5</c:v>
                </c:pt>
                <c:pt idx="476">
                  <c:v>28.56</c:v>
                </c:pt>
                <c:pt idx="477">
                  <c:v>28.62</c:v>
                </c:pt>
                <c:pt idx="478">
                  <c:v>28.68</c:v>
                </c:pt>
                <c:pt idx="479">
                  <c:v>28.74</c:v>
                </c:pt>
                <c:pt idx="480">
                  <c:v>28.8</c:v>
                </c:pt>
                <c:pt idx="481">
                  <c:v>28.86</c:v>
                </c:pt>
                <c:pt idx="482">
                  <c:v>28.92</c:v>
                </c:pt>
                <c:pt idx="483">
                  <c:v>28.98</c:v>
                </c:pt>
                <c:pt idx="484">
                  <c:v>29.04</c:v>
                </c:pt>
                <c:pt idx="485">
                  <c:v>29.1</c:v>
                </c:pt>
                <c:pt idx="486">
                  <c:v>29.16</c:v>
                </c:pt>
                <c:pt idx="487">
                  <c:v>29.22</c:v>
                </c:pt>
                <c:pt idx="488">
                  <c:v>29.28</c:v>
                </c:pt>
                <c:pt idx="489">
                  <c:v>29.34</c:v>
                </c:pt>
                <c:pt idx="490">
                  <c:v>29.4</c:v>
                </c:pt>
                <c:pt idx="491">
                  <c:v>29.46</c:v>
                </c:pt>
                <c:pt idx="492">
                  <c:v>29.52</c:v>
                </c:pt>
                <c:pt idx="493">
                  <c:v>29.58</c:v>
                </c:pt>
                <c:pt idx="494">
                  <c:v>29.64</c:v>
                </c:pt>
                <c:pt idx="495">
                  <c:v>29.7</c:v>
                </c:pt>
                <c:pt idx="496">
                  <c:v>29.76</c:v>
                </c:pt>
                <c:pt idx="497">
                  <c:v>29.82</c:v>
                </c:pt>
                <c:pt idx="498">
                  <c:v>29.88</c:v>
                </c:pt>
                <c:pt idx="499">
                  <c:v>29.94</c:v>
                </c:pt>
                <c:pt idx="500">
                  <c:v>30</c:v>
                </c:pt>
              </c:numCache>
            </c:numRef>
          </c:xVal>
          <c:yVal>
            <c:numRef>
              <c:f>'HS Calculations'!$F$88:$F$588</c:f>
              <c:numCache>
                <c:formatCode>General</c:formatCode>
                <c:ptCount val="5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1.5529300872646186E-231</c:v>
                </c:pt>
                <c:pt idx="7">
                  <c:v>2.8714929319716837E-150</c:v>
                </c:pt>
                <c:pt idx="8">
                  <c:v>2.0451064451402491E-86</c:v>
                </c:pt>
                <c:pt idx="9">
                  <c:v>5.6101749100700912E-40</c:v>
                </c:pt>
                <c:pt idx="10">
                  <c:v>5.9277407871044304E-11</c:v>
                </c:pt>
                <c:pt idx="11">
                  <c:v>24.124278043114167</c:v>
                </c:pt>
                <c:pt idx="12">
                  <c:v>3.7815666980186159E-5</c:v>
                </c:pt>
                <c:pt idx="13">
                  <c:v>2.2831872084464492E-28</c:v>
                </c:pt>
                <c:pt idx="14">
                  <c:v>5.3096219372568303E-69</c:v>
                </c:pt>
                <c:pt idx="15">
                  <c:v>4.7559578141344087E-127</c:v>
                </c:pt>
                <c:pt idx="16">
                  <c:v>1.6408342280526067E-202</c:v>
                </c:pt>
                <c:pt idx="17">
                  <c:v>2.1804379816143827E-295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1.1626225771622565E-291</c:v>
                </c:pt>
                <c:pt idx="25">
                  <c:v>1.6479352064212436E-269</c:v>
                </c:pt>
                <c:pt idx="26">
                  <c:v>3.1222776976713756E-248</c:v>
                </c:pt>
                <c:pt idx="27">
                  <c:v>7.9073859519441983E-228</c:v>
                </c:pt>
                <c:pt idx="28">
                  <c:v>2.6768520096529744E-208</c:v>
                </c:pt>
                <c:pt idx="29">
                  <c:v>1.2112835013734197E-189</c:v>
                </c:pt>
                <c:pt idx="30">
                  <c:v>7.3265118596703877E-172</c:v>
                </c:pt>
                <c:pt idx="31">
                  <c:v>5.9235045603931243E-155</c:v>
                </c:pt>
                <c:pt idx="32">
                  <c:v>6.401624739769052E-139</c:v>
                </c:pt>
                <c:pt idx="33">
                  <c:v>9.2476569908994655E-124</c:v>
                </c:pt>
                <c:pt idx="34">
                  <c:v>1.7856783294898144E-109</c:v>
                </c:pt>
                <c:pt idx="35">
                  <c:v>4.6089793111962359E-96</c:v>
                </c:pt>
                <c:pt idx="36">
                  <c:v>1.590143448444356E-83</c:v>
                </c:pt>
                <c:pt idx="37">
                  <c:v>7.3332731999416253E-72</c:v>
                </c:pt>
                <c:pt idx="38">
                  <c:v>4.5205308831536173E-61</c:v>
                </c:pt>
                <c:pt idx="39">
                  <c:v>3.724869237823874E-51</c:v>
                </c:pt>
                <c:pt idx="40">
                  <c:v>4.102632699870676E-42</c:v>
                </c:pt>
                <c:pt idx="41">
                  <c:v>6.040101798249493E-34</c:v>
                </c:pt>
                <c:pt idx="42">
                  <c:v>1.1886551988148873E-26</c:v>
                </c:pt>
                <c:pt idx="43">
                  <c:v>3.1267815829598656E-20</c:v>
                </c:pt>
                <c:pt idx="44">
                  <c:v>1.0994341215601066E-14</c:v>
                </c:pt>
                <c:pt idx="45">
                  <c:v>5.1673858620207843E-10</c:v>
                </c:pt>
                <c:pt idx="46">
                  <c:v>3.2464041805381106E-6</c:v>
                </c:pt>
                <c:pt idx="47">
                  <c:v>2.72624134810639E-3</c:v>
                </c:pt>
                <c:pt idx="48">
                  <c:v>0.30602438003270138</c:v>
                </c:pt>
                <c:pt idx="49">
                  <c:v>4.5917450692676187</c:v>
                </c:pt>
                <c:pt idx="50">
                  <c:v>9.2093615850698676</c:v>
                </c:pt>
                <c:pt idx="51">
                  <c:v>2.4689443246425951</c:v>
                </c:pt>
                <c:pt idx="52">
                  <c:v>8.8475511754220887E-2</c:v>
                </c:pt>
                <c:pt idx="53">
                  <c:v>4.2380383776660164E-4</c:v>
                </c:pt>
                <c:pt idx="54">
                  <c:v>2.7135429629021876E-7</c:v>
                </c:pt>
                <c:pt idx="55">
                  <c:v>2.3224080812039942E-11</c:v>
                </c:pt>
                <c:pt idx="56">
                  <c:v>2.6568704653338169E-16</c:v>
                </c:pt>
                <c:pt idx="57">
                  <c:v>4.062863608593128E-22</c:v>
                </c:pt>
                <c:pt idx="58">
                  <c:v>8.304703285589855E-29</c:v>
                </c:pt>
                <c:pt idx="59">
                  <c:v>2.2690601708971846E-36</c:v>
                </c:pt>
                <c:pt idx="60">
                  <c:v>8.2870110892076053E-45</c:v>
                </c:pt>
                <c:pt idx="61">
                  <c:v>4.0455711391651144E-54</c:v>
                </c:pt>
                <c:pt idx="62">
                  <c:v>2.6399261617149082E-64</c:v>
                </c:pt>
                <c:pt idx="63">
                  <c:v>2.3026807611639154E-75</c:v>
                </c:pt>
                <c:pt idx="64">
                  <c:v>2.6847614305874652E-87</c:v>
                </c:pt>
                <c:pt idx="65">
                  <c:v>4.1842588095957396E-100</c:v>
                </c:pt>
                <c:pt idx="66">
                  <c:v>1.1208301009170391E-97</c:v>
                </c:pt>
                <c:pt idx="67">
                  <c:v>6.8427061021376654E-91</c:v>
                </c:pt>
                <c:pt idx="68">
                  <c:v>2.3800028047190787E-84</c:v>
                </c:pt>
                <c:pt idx="69">
                  <c:v>4.7161600022198127E-78</c:v>
                </c:pt>
                <c:pt idx="70">
                  <c:v>5.3242822822783465E-72</c:v>
                </c:pt>
                <c:pt idx="71">
                  <c:v>3.4244836347675143E-66</c:v>
                </c:pt>
                <c:pt idx="72">
                  <c:v>1.254846482544057E-60</c:v>
                </c:pt>
                <c:pt idx="73">
                  <c:v>2.6196759942538171E-55</c:v>
                </c:pt>
                <c:pt idx="74">
                  <c:v>3.1157746774099582E-50</c:v>
                </c:pt>
                <c:pt idx="75">
                  <c:v>2.1112807433767766E-45</c:v>
                </c:pt>
                <c:pt idx="76">
                  <c:v>8.1505592722841686E-41</c:v>
                </c:pt>
                <c:pt idx="77">
                  <c:v>1.7926285699488611E-36</c:v>
                </c:pt>
                <c:pt idx="78">
                  <c:v>2.2462324532519931E-32</c:v>
                </c:pt>
                <c:pt idx="79">
                  <c:v>1.6035428205387551E-28</c:v>
                </c:pt>
                <c:pt idx="80">
                  <c:v>6.5218064512307243E-25</c:v>
                </c:pt>
                <c:pt idx="81">
                  <c:v>1.5111818560067424E-21</c:v>
                </c:pt>
                <c:pt idx="82">
                  <c:v>1.994927124596928E-18</c:v>
                </c:pt>
                <c:pt idx="83">
                  <c:v>1.5003715497045306E-15</c:v>
                </c:pt>
                <c:pt idx="84">
                  <c:v>6.4288321306104143E-13</c:v>
                </c:pt>
                <c:pt idx="85">
                  <c:v>1.5693753651097348E-10</c:v>
                </c:pt>
                <c:pt idx="86">
                  <c:v>2.1826447582275055E-8</c:v>
                </c:pt>
                <c:pt idx="87">
                  <c:v>1.7294211372948691E-6</c:v>
                </c:pt>
                <c:pt idx="88">
                  <c:v>7.8069239512005173E-5</c:v>
                </c:pt>
                <c:pt idx="89">
                  <c:v>2.0078007642258607E-3</c:v>
                </c:pt>
                <c:pt idx="90">
                  <c:v>2.9418651516900051E-2</c:v>
                </c:pt>
                <c:pt idx="91">
                  <c:v>0.24557626430208088</c:v>
                </c:pt>
                <c:pt idx="92">
                  <c:v>1.167915697463551</c:v>
                </c:pt>
                <c:pt idx="93">
                  <c:v>3.1644488701116966</c:v>
                </c:pt>
                <c:pt idx="94">
                  <c:v>4.8847928402869858</c:v>
                </c:pt>
                <c:pt idx="95">
                  <c:v>4.2959151819808783</c:v>
                </c:pt>
                <c:pt idx="96">
                  <c:v>2.1524185491497052</c:v>
                </c:pt>
                <c:pt idx="97">
                  <c:v>0.61441135625754317</c:v>
                </c:pt>
                <c:pt idx="98">
                  <c:v>9.9920183427810894E-2</c:v>
                </c:pt>
                <c:pt idx="99">
                  <c:v>9.2578191197344659E-3</c:v>
                </c:pt>
                <c:pt idx="100">
                  <c:v>4.8868120948023419E-4</c:v>
                </c:pt>
                <c:pt idx="101">
                  <c:v>1.4696166685760775E-5</c:v>
                </c:pt>
                <c:pt idx="102">
                  <c:v>2.517931890964161E-7</c:v>
                </c:pt>
                <c:pt idx="103">
                  <c:v>2.4577933677182665E-9</c:v>
                </c:pt>
                <c:pt idx="104">
                  <c:v>1.3668102836690798E-11</c:v>
                </c:pt>
                <c:pt idx="105">
                  <c:v>4.3304456040252387E-14</c:v>
                </c:pt>
                <c:pt idx="106">
                  <c:v>7.8166095311475759E-17</c:v>
                </c:pt>
                <c:pt idx="107">
                  <c:v>8.0383280906436689E-20</c:v>
                </c:pt>
                <c:pt idx="108">
                  <c:v>4.7094969387103378E-23</c:v>
                </c:pt>
                <c:pt idx="109">
                  <c:v>1.5719719409721417E-26</c:v>
                </c:pt>
                <c:pt idx="110">
                  <c:v>2.9893484490710936E-30</c:v>
                </c:pt>
                <c:pt idx="111">
                  <c:v>3.2386929224862371E-34</c:v>
                </c:pt>
                <c:pt idx="112">
                  <c:v>1.9990538066149721E-38</c:v>
                </c:pt>
                <c:pt idx="113">
                  <c:v>7.0297628702498902E-43</c:v>
                </c:pt>
                <c:pt idx="114">
                  <c:v>1.4083751303852686E-47</c:v>
                </c:pt>
                <c:pt idx="115">
                  <c:v>1.6075241265235125E-52</c:v>
                </c:pt>
                <c:pt idx="116">
                  <c:v>1.0453413555693543E-57</c:v>
                </c:pt>
                <c:pt idx="117">
                  <c:v>3.8727569756752719E-63</c:v>
                </c:pt>
                <c:pt idx="118">
                  <c:v>8.1741732407938715E-69</c:v>
                </c:pt>
                <c:pt idx="119">
                  <c:v>9.8294430522015896E-75</c:v>
                </c:pt>
                <c:pt idx="120">
                  <c:v>6.7340364722265311E-81</c:v>
                </c:pt>
                <c:pt idx="121">
                  <c:v>2.6283518213517596E-87</c:v>
                </c:pt>
                <c:pt idx="122">
                  <c:v>5.8445760168925587E-94</c:v>
                </c:pt>
                <c:pt idx="123">
                  <c:v>7.4042999811150988E-101</c:v>
                </c:pt>
                <c:pt idx="124">
                  <c:v>5.3441234258863955E-108</c:v>
                </c:pt>
                <c:pt idx="125">
                  <c:v>2.1975078460232039E-115</c:v>
                </c:pt>
                <c:pt idx="126">
                  <c:v>5.1480868982435807E-123</c:v>
                </c:pt>
                <c:pt idx="127">
                  <c:v>6.8710448599108283E-131</c:v>
                </c:pt>
                <c:pt idx="128">
                  <c:v>5.2246978422228049E-139</c:v>
                </c:pt>
                <c:pt idx="129">
                  <c:v>2.2633986603987507E-147</c:v>
                </c:pt>
                <c:pt idx="130">
                  <c:v>5.5862762716614963E-156</c:v>
                </c:pt>
                <c:pt idx="131">
                  <c:v>7.854982936275421E-165</c:v>
                </c:pt>
                <c:pt idx="132">
                  <c:v>6.2925918287430814E-174</c:v>
                </c:pt>
                <c:pt idx="133">
                  <c:v>2.871939972208216E-183</c:v>
                </c:pt>
                <c:pt idx="134">
                  <c:v>7.4676273008716285E-193</c:v>
                </c:pt>
                <c:pt idx="135">
                  <c:v>1.1062471794923565E-202</c:v>
                </c:pt>
                <c:pt idx="136">
                  <c:v>1.741163355411189E-204</c:v>
                </c:pt>
                <c:pt idx="137">
                  <c:v>1.3903020011662554E-200</c:v>
                </c:pt>
                <c:pt idx="138">
                  <c:v>1.0178978319663995E-196</c:v>
                </c:pt>
                <c:pt idx="139">
                  <c:v>6.8332079976496892E-193</c:v>
                </c:pt>
                <c:pt idx="140">
                  <c:v>4.2060119412955998E-189</c:v>
                </c:pt>
                <c:pt idx="141">
                  <c:v>2.3737871354070084E-185</c:v>
                </c:pt>
                <c:pt idx="142">
                  <c:v>1.2283961654410653E-181</c:v>
                </c:pt>
                <c:pt idx="143">
                  <c:v>5.8285502088244887E-178</c:v>
                </c:pt>
                <c:pt idx="144">
                  <c:v>2.5357593850712698E-174</c:v>
                </c:pt>
                <c:pt idx="145">
                  <c:v>1.0115350848430914E-170</c:v>
                </c:pt>
                <c:pt idx="146">
                  <c:v>3.6998087033885898E-167</c:v>
                </c:pt>
                <c:pt idx="147">
                  <c:v>1.2408034669801605E-163</c:v>
                </c:pt>
                <c:pt idx="148">
                  <c:v>3.8155059625445365E-160</c:v>
                </c:pt>
                <c:pt idx="149">
                  <c:v>1.075787972616247E-156</c:v>
                </c:pt>
                <c:pt idx="150">
                  <c:v>2.7811642755335543E-153</c:v>
                </c:pt>
                <c:pt idx="151">
                  <c:v>6.5925284018928486E-150</c:v>
                </c:pt>
                <c:pt idx="152">
                  <c:v>1.4328567914522639E-146</c:v>
                </c:pt>
                <c:pt idx="153">
                  <c:v>2.8554790170320015E-143</c:v>
                </c:pt>
                <c:pt idx="154">
                  <c:v>5.21771759499077E-140</c:v>
                </c:pt>
                <c:pt idx="155">
                  <c:v>8.7419350519587635E-137</c:v>
                </c:pt>
                <c:pt idx="156">
                  <c:v>1.3429504569016347E-133</c:v>
                </c:pt>
                <c:pt idx="157">
                  <c:v>1.891637072206121E-130</c:v>
                </c:pt>
                <c:pt idx="158">
                  <c:v>2.4430989203847524E-127</c:v>
                </c:pt>
                <c:pt idx="159">
                  <c:v>2.8931416437280414E-124</c:v>
                </c:pt>
                <c:pt idx="160">
                  <c:v>3.1414037005359476E-121</c:v>
                </c:pt>
                <c:pt idx="161">
                  <c:v>3.1275424647801832E-118</c:v>
                </c:pt>
                <c:pt idx="162">
                  <c:v>2.8550129922480137E-115</c:v>
                </c:pt>
                <c:pt idx="163">
                  <c:v>2.3896724262544345E-112</c:v>
                </c:pt>
                <c:pt idx="164">
                  <c:v>1.8339777631116266E-109</c:v>
                </c:pt>
                <c:pt idx="165">
                  <c:v>1.2905509903126758E-106</c:v>
                </c:pt>
                <c:pt idx="166">
                  <c:v>8.3268680150806606E-104</c:v>
                </c:pt>
                <c:pt idx="167">
                  <c:v>4.9262177319424183E-101</c:v>
                </c:pt>
                <c:pt idx="168">
                  <c:v>2.6722121543614223E-98</c:v>
                </c:pt>
                <c:pt idx="169">
                  <c:v>1.3290878154529861E-95</c:v>
                </c:pt>
                <c:pt idx="170">
                  <c:v>6.0612448458997961E-93</c:v>
                </c:pt>
                <c:pt idx="171">
                  <c:v>2.5345180516256841E-90</c:v>
                </c:pt>
                <c:pt idx="172">
                  <c:v>9.7174957498266061E-88</c:v>
                </c:pt>
                <c:pt idx="173">
                  <c:v>3.4161642196064425E-85</c:v>
                </c:pt>
                <c:pt idx="174">
                  <c:v>1.101155188832497E-82</c:v>
                </c:pt>
                <c:pt idx="175">
                  <c:v>3.2544959036739754E-80</c:v>
                </c:pt>
                <c:pt idx="176">
                  <c:v>8.8195075951640183E-78</c:v>
                </c:pt>
                <c:pt idx="177">
                  <c:v>2.1914439009578368E-75</c:v>
                </c:pt>
                <c:pt idx="178">
                  <c:v>4.9927726006687757E-73</c:v>
                </c:pt>
                <c:pt idx="179">
                  <c:v>1.0429863498880667E-70</c:v>
                </c:pt>
                <c:pt idx="180">
                  <c:v>1.997748773315987E-68</c:v>
                </c:pt>
                <c:pt idx="181">
                  <c:v>3.5085569509111507E-66</c:v>
                </c:pt>
                <c:pt idx="182">
                  <c:v>5.6499108846050196E-64</c:v>
                </c:pt>
                <c:pt idx="183">
                  <c:v>8.3421899588384144E-62</c:v>
                </c:pt>
                <c:pt idx="184">
                  <c:v>1.1293900614186286E-59</c:v>
                </c:pt>
                <c:pt idx="185">
                  <c:v>1.4019523666168566E-57</c:v>
                </c:pt>
                <c:pt idx="186">
                  <c:v>1.5956879455252039E-55</c:v>
                </c:pt>
                <c:pt idx="187">
                  <c:v>1.665283120520831E-53</c:v>
                </c:pt>
                <c:pt idx="188">
                  <c:v>1.5935056420773277E-51</c:v>
                </c:pt>
                <c:pt idx="189">
                  <c:v>1.3981202973495531E-49</c:v>
                </c:pt>
                <c:pt idx="190">
                  <c:v>1.1247626479814482E-47</c:v>
                </c:pt>
                <c:pt idx="191">
                  <c:v>8.2966475276193405E-46</c:v>
                </c:pt>
                <c:pt idx="192">
                  <c:v>5.6113816064398597E-44</c:v>
                </c:pt>
                <c:pt idx="193">
                  <c:v>3.4798648569229893E-42</c:v>
                </c:pt>
                <c:pt idx="194">
                  <c:v>1.9787018585671188E-40</c:v>
                </c:pt>
                <c:pt idx="195">
                  <c:v>1.0316295057400409E-38</c:v>
                </c:pt>
                <c:pt idx="196">
                  <c:v>4.9316535293299351E-37</c:v>
                </c:pt>
                <c:pt idx="197">
                  <c:v>2.1616569347112318E-35</c:v>
                </c:pt>
                <c:pt idx="198">
                  <c:v>8.6877315492775611E-34</c:v>
                </c:pt>
                <c:pt idx="199">
                  <c:v>3.20148465628686E-32</c:v>
                </c:pt>
                <c:pt idx="200">
                  <c:v>1.0817374525677142E-30</c:v>
                </c:pt>
                <c:pt idx="201">
                  <c:v>3.3513340396284458E-29</c:v>
                </c:pt>
                <c:pt idx="202">
                  <c:v>9.5200445060003382E-28</c:v>
                </c:pt>
                <c:pt idx="203">
                  <c:v>2.4796229620383454E-26</c:v>
                </c:pt>
                <c:pt idx="204">
                  <c:v>5.9218544617247873E-25</c:v>
                </c:pt>
                <c:pt idx="205">
                  <c:v>1.2967469040680625E-23</c:v>
                </c:pt>
                <c:pt idx="206">
                  <c:v>2.6036231208365743E-22</c:v>
                </c:pt>
                <c:pt idx="207">
                  <c:v>4.7932096935250424E-21</c:v>
                </c:pt>
                <c:pt idx="208">
                  <c:v>8.0909617495306289E-20</c:v>
                </c:pt>
                <c:pt idx="209">
                  <c:v>1.2522737492523045E-18</c:v>
                </c:pt>
                <c:pt idx="210">
                  <c:v>1.7771488924756464E-17</c:v>
                </c:pt>
                <c:pt idx="211">
                  <c:v>2.3124575194766384E-16</c:v>
                </c:pt>
                <c:pt idx="212">
                  <c:v>2.7589836141582356E-15</c:v>
                </c:pt>
                <c:pt idx="213">
                  <c:v>3.0182130229443317E-14</c:v>
                </c:pt>
                <c:pt idx="214">
                  <c:v>3.0274436324985833E-13</c:v>
                </c:pt>
                <c:pt idx="215">
                  <c:v>2.7843745317186432E-12</c:v>
                </c:pt>
                <c:pt idx="216">
                  <c:v>2.3480354484814034E-11</c:v>
                </c:pt>
                <c:pt idx="217">
                  <c:v>1.8155451573095333E-10</c:v>
                </c:pt>
                <c:pt idx="218">
                  <c:v>1.2871669240577464E-9</c:v>
                </c:pt>
                <c:pt idx="219">
                  <c:v>8.3673531074565367E-9</c:v>
                </c:pt>
                <c:pt idx="220">
                  <c:v>4.9873142293018566E-8</c:v>
                </c:pt>
                <c:pt idx="221">
                  <c:v>2.7256543279886087E-7</c:v>
                </c:pt>
                <c:pt idx="222">
                  <c:v>1.3658412716069158E-6</c:v>
                </c:pt>
                <c:pt idx="223">
                  <c:v>6.2755977111864806E-6</c:v>
                </c:pt>
                <c:pt idx="224">
                  <c:v>2.6438412232981701E-5</c:v>
                </c:pt>
                <c:pt idx="225">
                  <c:v>1.02127112626535E-4</c:v>
                </c:pt>
                <c:pt idx="226">
                  <c:v>3.6171968742857168E-4</c:v>
                </c:pt>
                <c:pt idx="227">
                  <c:v>1.1747045472351109E-3</c:v>
                </c:pt>
                <c:pt idx="228">
                  <c:v>3.4979255571105893E-3</c:v>
                </c:pt>
                <c:pt idx="229">
                  <c:v>9.5503191497192698E-3</c:v>
                </c:pt>
                <c:pt idx="230">
                  <c:v>2.3908405714471531E-2</c:v>
                </c:pt>
                <c:pt idx="231">
                  <c:v>5.4879324708572007E-2</c:v>
                </c:pt>
                <c:pt idx="232">
                  <c:v>0.1155027461932375</c:v>
                </c:pt>
                <c:pt idx="233">
                  <c:v>0.22289548488791852</c:v>
                </c:pt>
                <c:pt idx="234">
                  <c:v>0.39439885186373175</c:v>
                </c:pt>
                <c:pt idx="235">
                  <c:v>0.63987541237375734</c:v>
                </c:pt>
                <c:pt idx="236">
                  <c:v>0.95187651647312232</c:v>
                </c:pt>
                <c:pt idx="237">
                  <c:v>1.2983482962608917</c:v>
                </c:pt>
                <c:pt idx="238">
                  <c:v>1.6237801269284067</c:v>
                </c:pt>
                <c:pt idx="239">
                  <c:v>1.8620384344678187</c:v>
                </c:pt>
                <c:pt idx="240">
                  <c:v>1.9578322131751447</c:v>
                </c:pt>
                <c:pt idx="241">
                  <c:v>1.8875032514257157</c:v>
                </c:pt>
                <c:pt idx="242">
                  <c:v>1.6684967176667258</c:v>
                </c:pt>
                <c:pt idx="243">
                  <c:v>1.3523478487919578</c:v>
                </c:pt>
                <c:pt idx="244">
                  <c:v>1.0050250396243359</c:v>
                </c:pt>
                <c:pt idx="245">
                  <c:v>0.68484258729722769</c:v>
                </c:pt>
                <c:pt idx="246">
                  <c:v>0.42788794017916881</c:v>
                </c:pt>
                <c:pt idx="247">
                  <c:v>0.24512902785804408</c:v>
                </c:pt>
                <c:pt idx="248">
                  <c:v>0.12876115069393929</c:v>
                </c:pt>
                <c:pt idx="249">
                  <c:v>6.2015516506050014E-2</c:v>
                </c:pt>
                <c:pt idx="250">
                  <c:v>2.7386800034250768E-2</c:v>
                </c:pt>
                <c:pt idx="251">
                  <c:v>1.1089389202936327E-2</c:v>
                </c:pt>
                <c:pt idx="252">
                  <c:v>4.1171754181811215E-3</c:v>
                </c:pt>
                <c:pt idx="253">
                  <c:v>1.4015755921164108E-3</c:v>
                </c:pt>
                <c:pt idx="254">
                  <c:v>4.3748089325702978E-4</c:v>
                </c:pt>
                <c:pt idx="255">
                  <c:v>1.2520655440733397E-4</c:v>
                </c:pt>
                <c:pt idx="256">
                  <c:v>3.2856435626983839E-5</c:v>
                </c:pt>
                <c:pt idx="257">
                  <c:v>7.9056801831404899E-6</c:v>
                </c:pt>
                <c:pt idx="258">
                  <c:v>1.744148442488372E-6</c:v>
                </c:pt>
                <c:pt idx="259">
                  <c:v>3.5281988757972758E-7</c:v>
                </c:pt>
                <c:pt idx="260">
                  <c:v>6.544072162179445E-8</c:v>
                </c:pt>
                <c:pt idx="261">
                  <c:v>1.1129316976706925E-8</c:v>
                </c:pt>
                <c:pt idx="262">
                  <c:v>1.735458982688162E-9</c:v>
                </c:pt>
                <c:pt idx="263">
                  <c:v>2.4813361637738965E-10</c:v>
                </c:pt>
                <c:pt idx="264">
                  <c:v>3.2529865401327311E-11</c:v>
                </c:pt>
                <c:pt idx="265">
                  <c:v>3.9102483114632972E-12</c:v>
                </c:pt>
                <c:pt idx="266">
                  <c:v>4.3097474134834217E-13</c:v>
                </c:pt>
                <c:pt idx="267">
                  <c:v>4.3553665155319755E-14</c:v>
                </c:pt>
                <c:pt idx="268">
                  <c:v>4.0357384060949246E-15</c:v>
                </c:pt>
                <c:pt idx="269">
                  <c:v>3.4288360308317504E-16</c:v>
                </c:pt>
                <c:pt idx="270">
                  <c:v>2.6711349917827701E-17</c:v>
                </c:pt>
                <c:pt idx="271">
                  <c:v>1.9079648325043987E-18</c:v>
                </c:pt>
                <c:pt idx="272">
                  <c:v>1.2495979502940559E-19</c:v>
                </c:pt>
                <c:pt idx="273">
                  <c:v>7.5040488482324245E-21</c:v>
                </c:pt>
                <c:pt idx="274">
                  <c:v>4.1318677305906883E-22</c:v>
                </c:pt>
                <c:pt idx="275">
                  <c:v>2.0860397419503486E-23</c:v>
                </c:pt>
                <c:pt idx="276">
                  <c:v>9.6565980694681642E-25</c:v>
                </c:pt>
                <c:pt idx="277">
                  <c:v>4.0987472890122778E-26</c:v>
                </c:pt>
                <c:pt idx="278">
                  <c:v>1.5951573860114658E-27</c:v>
                </c:pt>
                <c:pt idx="279">
                  <c:v>5.6922156564399666E-29</c:v>
                </c:pt>
                <c:pt idx="280">
                  <c:v>1.8624497392385268E-30</c:v>
                </c:pt>
                <c:pt idx="281">
                  <c:v>5.5874440491671545E-32</c:v>
                </c:pt>
                <c:pt idx="282">
                  <c:v>1.5369764837196937E-33</c:v>
                </c:pt>
                <c:pt idx="283">
                  <c:v>3.8765614065281621E-35</c:v>
                </c:pt>
                <c:pt idx="284">
                  <c:v>8.9650253628861058E-37</c:v>
                </c:pt>
                <c:pt idx="285">
                  <c:v>1.9009985561641575E-38</c:v>
                </c:pt>
                <c:pt idx="286">
                  <c:v>3.6960467953161616E-40</c:v>
                </c:pt>
                <c:pt idx="287">
                  <c:v>6.5889853958945411E-42</c:v>
                </c:pt>
                <c:pt idx="288">
                  <c:v>1.0770231503534076E-43</c:v>
                </c:pt>
                <c:pt idx="289">
                  <c:v>1.6141985082670323E-45</c:v>
                </c:pt>
                <c:pt idx="290">
                  <c:v>2.2182692269855275E-47</c:v>
                </c:pt>
                <c:pt idx="291">
                  <c:v>2.7950975981467581E-49</c:v>
                </c:pt>
                <c:pt idx="292">
                  <c:v>3.2292755859311252E-51</c:v>
                </c:pt>
                <c:pt idx="293">
                  <c:v>3.4208863893623436E-53</c:v>
                </c:pt>
                <c:pt idx="294">
                  <c:v>3.3227495105105467E-55</c:v>
                </c:pt>
                <c:pt idx="295">
                  <c:v>2.9592520964304693E-57</c:v>
                </c:pt>
                <c:pt idx="296">
                  <c:v>2.4165274617599219E-59</c:v>
                </c:pt>
                <c:pt idx="297">
                  <c:v>1.8093680427839852E-61</c:v>
                </c:pt>
                <c:pt idx="298">
                  <c:v>1.2421885042988307E-63</c:v>
                </c:pt>
                <c:pt idx="299">
                  <c:v>7.8194013650648944E-66</c:v>
                </c:pt>
                <c:pt idx="300">
                  <c:v>4.5132034912607954E-68</c:v>
                </c:pt>
                <c:pt idx="301">
                  <c:v>2.3884806913217541E-70</c:v>
                </c:pt>
                <c:pt idx="302">
                  <c:v>1.1590014085702039E-72</c:v>
                </c:pt>
                <c:pt idx="303">
                  <c:v>5.156696867310116E-75</c:v>
                </c:pt>
                <c:pt idx="304">
                  <c:v>2.1037040877988913E-77</c:v>
                </c:pt>
                <c:pt idx="305">
                  <c:v>7.8690645691175839E-80</c:v>
                </c:pt>
                <c:pt idx="306">
                  <c:v>2.698901139221759E-82</c:v>
                </c:pt>
                <c:pt idx="307">
                  <c:v>8.4874309495552785E-85</c:v>
                </c:pt>
                <c:pt idx="308">
                  <c:v>2.4473210244049386E-87</c:v>
                </c:pt>
                <c:pt idx="309">
                  <c:v>6.4703986345068687E-90</c:v>
                </c:pt>
                <c:pt idx="310">
                  <c:v>1.568543416945542E-92</c:v>
                </c:pt>
                <c:pt idx="311">
                  <c:v>3.4864822660594729E-95</c:v>
                </c:pt>
                <c:pt idx="312">
                  <c:v>7.1056495829435494E-98</c:v>
                </c:pt>
                <c:pt idx="313">
                  <c:v>1.3278393107943144E-100</c:v>
                </c:pt>
                <c:pt idx="314">
                  <c:v>2.2751637891661665E-103</c:v>
                </c:pt>
                <c:pt idx="315">
                  <c:v>3.5744170884974145E-106</c:v>
                </c:pt>
                <c:pt idx="316">
                  <c:v>5.1505346657361908E-109</c:v>
                </c:pt>
                <c:pt idx="317">
                  <c:v>5.4397104187602852E-111</c:v>
                </c:pt>
                <c:pt idx="318">
                  <c:v>1.4457543868126433E-109</c:v>
                </c:pt>
                <c:pt idx="319">
                  <c:v>4.2912479721371637E-108</c:v>
                </c:pt>
                <c:pt idx="320">
                  <c:v>1.2446492851619376E-106</c:v>
                </c:pt>
                <c:pt idx="321">
                  <c:v>3.5276232257550202E-105</c:v>
                </c:pt>
                <c:pt idx="322">
                  <c:v>9.7698795398721542E-104</c:v>
                </c:pt>
                <c:pt idx="323">
                  <c:v>2.6440401221522649E-102</c:v>
                </c:pt>
                <c:pt idx="324">
                  <c:v>6.9922780459122219E-101</c:v>
                </c:pt>
                <c:pt idx="325">
                  <c:v>1.8069292760338931E-99</c:v>
                </c:pt>
                <c:pt idx="326">
                  <c:v>4.5628420545932485E-98</c:v>
                </c:pt>
                <c:pt idx="327">
                  <c:v>1.1259044440128241E-96</c:v>
                </c:pt>
                <c:pt idx="328">
                  <c:v>2.714810044451886E-95</c:v>
                </c:pt>
                <c:pt idx="329">
                  <c:v>6.3965997650400345E-94</c:v>
                </c:pt>
                <c:pt idx="330">
                  <c:v>1.4727557418382628E-92</c:v>
                </c:pt>
                <c:pt idx="331">
                  <c:v>3.3134779724239592E-91</c:v>
                </c:pt>
                <c:pt idx="332">
                  <c:v>7.284659678440213E-90</c:v>
                </c:pt>
                <c:pt idx="333">
                  <c:v>1.5649708890416916E-88</c:v>
                </c:pt>
                <c:pt idx="334">
                  <c:v>3.2853003183437645E-87</c:v>
                </c:pt>
                <c:pt idx="335">
                  <c:v>6.7393142004886555E-86</c:v>
                </c:pt>
                <c:pt idx="336">
                  <c:v>1.3509153911780489E-84</c:v>
                </c:pt>
                <c:pt idx="337">
                  <c:v>2.6461375229303164E-83</c:v>
                </c:pt>
                <c:pt idx="338">
                  <c:v>5.0648721735872571E-82</c:v>
                </c:pt>
                <c:pt idx="339">
                  <c:v>9.4731929588787514E-81</c:v>
                </c:pt>
                <c:pt idx="340">
                  <c:v>1.7313947417667009E-79</c:v>
                </c:pt>
                <c:pt idx="341">
                  <c:v>3.0922003240722313E-78</c:v>
                </c:pt>
                <c:pt idx="342">
                  <c:v>5.3964848833205347E-77</c:v>
                </c:pt>
                <c:pt idx="343">
                  <c:v>9.2029301285338065E-76</c:v>
                </c:pt>
                <c:pt idx="344">
                  <c:v>1.5336035353317093E-74</c:v>
                </c:pt>
                <c:pt idx="345">
                  <c:v>2.4973067653591302E-73</c:v>
                </c:pt>
                <c:pt idx="346">
                  <c:v>3.9737679507054809E-72</c:v>
                </c:pt>
                <c:pt idx="347">
                  <c:v>6.1788112444457296E-71</c:v>
                </c:pt>
                <c:pt idx="348">
                  <c:v>9.3881316278836547E-70</c:v>
                </c:pt>
                <c:pt idx="349">
                  <c:v>1.3938794916666753E-68</c:v>
                </c:pt>
                <c:pt idx="350">
                  <c:v>2.0222884568725135E-67</c:v>
                </c:pt>
                <c:pt idx="351">
                  <c:v>2.8670336745395026E-66</c:v>
                </c:pt>
                <c:pt idx="352">
                  <c:v>3.9718633771383571E-65</c:v>
                </c:pt>
                <c:pt idx="353">
                  <c:v>5.3768463376747269E-64</c:v>
                </c:pt>
                <c:pt idx="354">
                  <c:v>7.1126717318539799E-63</c:v>
                </c:pt>
                <c:pt idx="355">
                  <c:v>9.1941105611658674E-62</c:v>
                </c:pt>
                <c:pt idx="356">
                  <c:v>1.161337620638476E-60</c:v>
                </c:pt>
                <c:pt idx="357">
                  <c:v>1.4334385642890981E-59</c:v>
                </c:pt>
                <c:pt idx="358">
                  <c:v>1.7289064320777441E-58</c:v>
                </c:pt>
                <c:pt idx="359">
                  <c:v>2.0376787300004789E-57</c:v>
                </c:pt>
                <c:pt idx="360">
                  <c:v>2.3467766082775487E-56</c:v>
                </c:pt>
                <c:pt idx="361">
                  <c:v>2.6410681363289155E-55</c:v>
                </c:pt>
                <c:pt idx="362">
                  <c:v>2.9044190520986254E-54</c:v>
                </c:pt>
                <c:pt idx="363">
                  <c:v>3.1211221417117686E-53</c:v>
                </c:pt>
                <c:pt idx="364">
                  <c:v>3.2774348601527876E-52</c:v>
                </c:pt>
                <c:pt idx="365">
                  <c:v>3.3630179799557695E-51</c:v>
                </c:pt>
                <c:pt idx="366">
                  <c:v>3.3720664643488378E-50</c:v>
                </c:pt>
                <c:pt idx="367">
                  <c:v>3.3039607497620271E-49</c:v>
                </c:pt>
                <c:pt idx="368">
                  <c:v>3.1633369120255752E-48</c:v>
                </c:pt>
                <c:pt idx="369">
                  <c:v>2.9595646755512874E-47</c:v>
                </c:pt>
                <c:pt idx="370">
                  <c:v>2.7057149265645532E-46</c:v>
                </c:pt>
                <c:pt idx="371">
                  <c:v>2.4171747913046719E-45</c:v>
                </c:pt>
                <c:pt idx="372">
                  <c:v>2.110113867125361E-44</c:v>
                </c:pt>
                <c:pt idx="373">
                  <c:v>1.8000125918166937E-43</c:v>
                </c:pt>
                <c:pt idx="374">
                  <c:v>1.5004343953452873E-42</c:v>
                </c:pt>
                <c:pt idx="375">
                  <c:v>1.2221662753973991E-41</c:v>
                </c:pt>
                <c:pt idx="376">
                  <c:v>9.7278170966488818E-41</c:v>
                </c:pt>
                <c:pt idx="377">
                  <c:v>7.5661041208003171E-40</c:v>
                </c:pt>
                <c:pt idx="378">
                  <c:v>5.7504396121869812E-39</c:v>
                </c:pt>
                <c:pt idx="379">
                  <c:v>4.270724899337381E-38</c:v>
                </c:pt>
                <c:pt idx="380">
                  <c:v>3.0993738421958873E-37</c:v>
                </c:pt>
                <c:pt idx="381">
                  <c:v>2.197951707934629E-36</c:v>
                </c:pt>
                <c:pt idx="382">
                  <c:v>1.5231200855975227E-35</c:v>
                </c:pt>
                <c:pt idx="383">
                  <c:v>1.0313877307251065E-34</c:v>
                </c:pt>
                <c:pt idx="384">
                  <c:v>6.8246689996171218E-34</c:v>
                </c:pt>
                <c:pt idx="385">
                  <c:v>4.4127877713783311E-33</c:v>
                </c:pt>
                <c:pt idx="386">
                  <c:v>2.7881510975999739E-32</c:v>
                </c:pt>
                <c:pt idx="387">
                  <c:v>1.7214380046051807E-31</c:v>
                </c:pt>
                <c:pt idx="388">
                  <c:v>1.0385760042526017E-30</c:v>
                </c:pt>
                <c:pt idx="389">
                  <c:v>6.1228976251578292E-30</c:v>
                </c:pt>
                <c:pt idx="390">
                  <c:v>3.5273416654365599E-29</c:v>
                </c:pt>
                <c:pt idx="391">
                  <c:v>1.9856828046933264E-28</c:v>
                </c:pt>
                <c:pt idx="392">
                  <c:v>1.0923052927385625E-27</c:v>
                </c:pt>
                <c:pt idx="393">
                  <c:v>5.8715128737912084E-27</c:v>
                </c:pt>
                <c:pt idx="394">
                  <c:v>3.0840954688022688E-26</c:v>
                </c:pt>
                <c:pt idx="395">
                  <c:v>1.5829872812299907E-25</c:v>
                </c:pt>
                <c:pt idx="396">
                  <c:v>7.9396042230824928E-25</c:v>
                </c:pt>
                <c:pt idx="397">
                  <c:v>3.8912765695079435E-24</c:v>
                </c:pt>
                <c:pt idx="398">
                  <c:v>1.8636191326011001E-23</c:v>
                </c:pt>
                <c:pt idx="399">
                  <c:v>8.7215572954640383E-23</c:v>
                </c:pt>
                <c:pt idx="400">
                  <c:v>3.9884369621617307E-22</c:v>
                </c:pt>
                <c:pt idx="401">
                  <c:v>1.7823099963238659E-21</c:v>
                </c:pt>
                <c:pt idx="402">
                  <c:v>7.7827946169420506E-21</c:v>
                </c:pt>
                <c:pt idx="403">
                  <c:v>3.3209299367167931E-20</c:v>
                </c:pt>
                <c:pt idx="404">
                  <c:v>1.3846999384289844E-19</c:v>
                </c:pt>
                <c:pt idx="405">
                  <c:v>5.6418748597070997E-19</c:v>
                </c:pt>
                <c:pt idx="406">
                  <c:v>2.2462756096332606E-18</c:v>
                </c:pt>
                <c:pt idx="407">
                  <c:v>8.7392557792358082E-18</c:v>
                </c:pt>
                <c:pt idx="408">
                  <c:v>3.3224440464134642E-17</c:v>
                </c:pt>
                <c:pt idx="409">
                  <c:v>1.2342772304959642E-16</c:v>
                </c:pt>
                <c:pt idx="410">
                  <c:v>4.4806350868750021E-16</c:v>
                </c:pt>
                <c:pt idx="411">
                  <c:v>1.5894184495172264E-15</c:v>
                </c:pt>
                <c:pt idx="412">
                  <c:v>5.5094562752954932E-15</c:v>
                </c:pt>
                <c:pt idx="413">
                  <c:v>1.8661693313909815E-14</c:v>
                </c:pt>
                <c:pt idx="414">
                  <c:v>6.1768232133317747E-14</c:v>
                </c:pt>
                <c:pt idx="415">
                  <c:v>1.99779587284268E-13</c:v>
                </c:pt>
                <c:pt idx="416">
                  <c:v>6.3140623772042534E-13</c:v>
                </c:pt>
                <c:pt idx="417">
                  <c:v>1.9500171944588558E-12</c:v>
                </c:pt>
                <c:pt idx="418">
                  <c:v>5.8849100621874682E-12</c:v>
                </c:pt>
                <c:pt idx="419">
                  <c:v>1.7354537156626344E-11</c:v>
                </c:pt>
                <c:pt idx="420">
                  <c:v>5.0010138528910922E-11</c:v>
                </c:pt>
                <c:pt idx="421">
                  <c:v>1.4082342280272027E-10</c:v>
                </c:pt>
                <c:pt idx="422">
                  <c:v>3.8749272270573057E-10</c:v>
                </c:pt>
                <c:pt idx="423">
                  <c:v>1.0418951629668167E-9</c:v>
                </c:pt>
                <c:pt idx="424">
                  <c:v>2.737513750701184E-9</c:v>
                </c:pt>
                <c:pt idx="425">
                  <c:v>7.0284638148630723E-9</c:v>
                </c:pt>
                <c:pt idx="426">
                  <c:v>1.7633411138162451E-8</c:v>
                </c:pt>
                <c:pt idx="427">
                  <c:v>4.3229884010460725E-8</c:v>
                </c:pt>
                <c:pt idx="428">
                  <c:v>1.0356276173985692E-7</c:v>
                </c:pt>
                <c:pt idx="429">
                  <c:v>2.4243481822083572E-7</c:v>
                </c:pt>
                <c:pt idx="430">
                  <c:v>5.5457230673737021E-7</c:v>
                </c:pt>
                <c:pt idx="431">
                  <c:v>1.2396331485186196E-6</c:v>
                </c:pt>
                <c:pt idx="432">
                  <c:v>2.707696600275175E-6</c:v>
                </c:pt>
                <c:pt idx="433">
                  <c:v>5.7793451878950085E-6</c:v>
                </c:pt>
                <c:pt idx="434">
                  <c:v>1.2053941686870634E-5</c:v>
                </c:pt>
                <c:pt idx="435">
                  <c:v>2.4566956338642515E-5</c:v>
                </c:pt>
                <c:pt idx="436">
                  <c:v>4.8926645212734977E-5</c:v>
                </c:pt>
                <c:pt idx="437">
                  <c:v>9.5216308234155679E-5</c:v>
                </c:pt>
                <c:pt idx="438">
                  <c:v>1.8107106493653877E-4</c:v>
                </c:pt>
                <c:pt idx="439">
                  <c:v>3.3647948390261176E-4</c:v>
                </c:pt>
                <c:pt idx="440">
                  <c:v>6.1099821151526707E-4</c:v>
                </c:pt>
                <c:pt idx="441">
                  <c:v>1.0841593139815869E-3</c:v>
                </c:pt>
                <c:pt idx="442">
                  <c:v>1.8798278857957748E-3</c:v>
                </c:pt>
                <c:pt idx="443">
                  <c:v>3.1850399692467048E-3</c:v>
                </c:pt>
                <c:pt idx="444">
                  <c:v>5.2733124194215145E-3</c:v>
                </c:pt>
                <c:pt idx="445">
                  <c:v>8.5314712927646186E-3</c:v>
                </c:pt>
                <c:pt idx="446">
                  <c:v>1.3487646716394299E-2</c:v>
                </c:pt>
                <c:pt idx="447">
                  <c:v>2.0836282951831084E-2</c:v>
                </c:pt>
                <c:pt idx="448">
                  <c:v>3.1454017735190652E-2</c:v>
                </c:pt>
                <c:pt idx="449">
                  <c:v>4.6398487605792425E-2</c:v>
                </c:pt>
                <c:pt idx="450">
                  <c:v>6.6881089364861326E-2</c:v>
                </c:pt>
                <c:pt idx="451">
                  <c:v>9.4205154983462172E-2</c:v>
                </c:pt>
                <c:pt idx="452">
                  <c:v>0.12966352225815519</c:v>
                </c:pt>
                <c:pt idx="453">
                  <c:v>0.17439449741343102</c:v>
                </c:pt>
                <c:pt idx="454">
                  <c:v>0.22920260905545248</c:v>
                </c:pt>
                <c:pt idx="455">
                  <c:v>0.29435956510779171</c:v>
                </c:pt>
                <c:pt idx="456">
                  <c:v>0.36940992936133382</c:v>
                </c:pt>
                <c:pt idx="457">
                  <c:v>0.45301313356439993</c:v>
                </c:pt>
                <c:pt idx="458">
                  <c:v>0.54285624448634728</c:v>
                </c:pt>
                <c:pt idx="459">
                  <c:v>0.63566851202792818</c:v>
                </c:pt>
                <c:pt idx="460">
                  <c:v>0.72735826263352155</c:v>
                </c:pt>
                <c:pt idx="461">
                  <c:v>0.81327583958710126</c:v>
                </c:pt>
                <c:pt idx="462">
                  <c:v>0.8885854159872566</c:v>
                </c:pt>
                <c:pt idx="463">
                  <c:v>0.94870744301866494</c:v>
                </c:pt>
                <c:pt idx="464">
                  <c:v>0.98977675689416</c:v>
                </c:pt>
                <c:pt idx="465">
                  <c:v>1.0090530757281808</c:v>
                </c:pt>
                <c:pt idx="466">
                  <c:v>1.005223392465856</c:v>
                </c:pt>
                <c:pt idx="467">
                  <c:v>0.9785499042866479</c:v>
                </c:pt>
                <c:pt idx="468">
                  <c:v>0.93084032155559238</c:v>
                </c:pt>
                <c:pt idx="469">
                  <c:v>0.86524522775362067</c:v>
                </c:pt>
                <c:pt idx="470">
                  <c:v>0.78591405232777134</c:v>
                </c:pt>
                <c:pt idx="471">
                  <c:v>0.69756183590849752</c:v>
                </c:pt>
                <c:pt idx="472">
                  <c:v>0.60500948914257424</c:v>
                </c:pt>
                <c:pt idx="473">
                  <c:v>0.51275921852926198</c:v>
                </c:pt>
                <c:pt idx="474">
                  <c:v>0.42465533450131537</c:v>
                </c:pt>
                <c:pt idx="475">
                  <c:v>0.34366199547377452</c:v>
                </c:pt>
                <c:pt idx="476">
                  <c:v>0.27176795558388372</c:v>
                </c:pt>
                <c:pt idx="477">
                  <c:v>0.21000846644785442</c:v>
                </c:pt>
                <c:pt idx="478">
                  <c:v>0.15857954820447839</c:v>
                </c:pt>
                <c:pt idx="479">
                  <c:v>0.11701172053046456</c:v>
                </c:pt>
                <c:pt idx="480">
                  <c:v>8.4369091121443002E-2</c:v>
                </c:pt>
                <c:pt idx="481">
                  <c:v>5.9444159722354825E-2</c:v>
                </c:pt>
                <c:pt idx="482">
                  <c:v>4.0926709666482958E-2</c:v>
                </c:pt>
                <c:pt idx="483">
                  <c:v>2.753444234859103E-2</c:v>
                </c:pt>
                <c:pt idx="484">
                  <c:v>1.8101624688330265E-2</c:v>
                </c:pt>
                <c:pt idx="485">
                  <c:v>1.1628685993415955E-2</c:v>
                </c:pt>
                <c:pt idx="486">
                  <c:v>7.2998770804512739E-3</c:v>
                </c:pt>
                <c:pt idx="487">
                  <c:v>4.4778781071531668E-3</c:v>
                </c:pt>
                <c:pt idx="488">
                  <c:v>2.6841130523060034E-3</c:v>
                </c:pt>
                <c:pt idx="489">
                  <c:v>1.5721759804386308E-3</c:v>
                </c:pt>
                <c:pt idx="490">
                  <c:v>8.9985664113806537E-4</c:v>
                </c:pt>
                <c:pt idx="491">
                  <c:v>5.0328885332998508E-4</c:v>
                </c:pt>
                <c:pt idx="492">
                  <c:v>2.7506359449355885E-4</c:v>
                </c:pt>
                <c:pt idx="493">
                  <c:v>1.4689964033552186E-4</c:v>
                </c:pt>
                <c:pt idx="494">
                  <c:v>7.6662003914869031E-5</c:v>
                </c:pt>
                <c:pt idx="495">
                  <c:v>3.9094117922302987E-5</c:v>
                </c:pt>
                <c:pt idx="496">
                  <c:v>1.9481145333047329E-5</c:v>
                </c:pt>
                <c:pt idx="497">
                  <c:v>9.4861365157633903E-6</c:v>
                </c:pt>
                <c:pt idx="498">
                  <c:v>4.5137351306736511E-6</c:v>
                </c:pt>
                <c:pt idx="499">
                  <c:v>2.0987204175114082E-6</c:v>
                </c:pt>
                <c:pt idx="500">
                  <c:v>9.5355318439470356E-7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BA-4427-8A00-2702FC7BF50C}"/>
            </c:ext>
          </c:extLst>
        </c:ser>
        <c:ser>
          <c:idx val="2"/>
          <c:order val="1"/>
          <c:tx>
            <c:strRef>
              <c:f>'HS Calculations'!$G$86</c:f>
              <c:strCache>
                <c:ptCount val="1"/>
                <c:pt idx="0">
                  <c:v>MIX B</c:v>
                </c:pt>
              </c:strCache>
            </c:strRef>
          </c:tx>
          <c:marker>
            <c:symbol val="none"/>
          </c:marker>
          <c:xVal>
            <c:numRef>
              <c:f>'HS Calculations'!$E$88:$E$588</c:f>
              <c:numCache>
                <c:formatCode>General</c:formatCode>
                <c:ptCount val="501"/>
                <c:pt idx="0">
                  <c:v>0</c:v>
                </c:pt>
                <c:pt idx="1">
                  <c:v>0.06</c:v>
                </c:pt>
                <c:pt idx="2">
                  <c:v>0.12</c:v>
                </c:pt>
                <c:pt idx="3">
                  <c:v>0.18</c:v>
                </c:pt>
                <c:pt idx="4">
                  <c:v>0.24</c:v>
                </c:pt>
                <c:pt idx="5">
                  <c:v>0.3</c:v>
                </c:pt>
                <c:pt idx="6">
                  <c:v>0.36</c:v>
                </c:pt>
                <c:pt idx="7">
                  <c:v>0.42</c:v>
                </c:pt>
                <c:pt idx="8">
                  <c:v>0.48</c:v>
                </c:pt>
                <c:pt idx="9">
                  <c:v>0.54</c:v>
                </c:pt>
                <c:pt idx="10">
                  <c:v>0.6</c:v>
                </c:pt>
                <c:pt idx="11">
                  <c:v>0.66</c:v>
                </c:pt>
                <c:pt idx="12">
                  <c:v>0.72</c:v>
                </c:pt>
                <c:pt idx="13">
                  <c:v>0.78</c:v>
                </c:pt>
                <c:pt idx="14">
                  <c:v>0.84</c:v>
                </c:pt>
                <c:pt idx="15">
                  <c:v>0.9</c:v>
                </c:pt>
                <c:pt idx="16">
                  <c:v>0.96</c:v>
                </c:pt>
                <c:pt idx="17">
                  <c:v>1.02</c:v>
                </c:pt>
                <c:pt idx="18">
                  <c:v>1.08</c:v>
                </c:pt>
                <c:pt idx="19">
                  <c:v>1.1399999999999999</c:v>
                </c:pt>
                <c:pt idx="20">
                  <c:v>1.2</c:v>
                </c:pt>
                <c:pt idx="21">
                  <c:v>1.26</c:v>
                </c:pt>
                <c:pt idx="22">
                  <c:v>1.32</c:v>
                </c:pt>
                <c:pt idx="23">
                  <c:v>1.38</c:v>
                </c:pt>
                <c:pt idx="24">
                  <c:v>1.44</c:v>
                </c:pt>
                <c:pt idx="25">
                  <c:v>1.5</c:v>
                </c:pt>
                <c:pt idx="26">
                  <c:v>1.56</c:v>
                </c:pt>
                <c:pt idx="27">
                  <c:v>1.62</c:v>
                </c:pt>
                <c:pt idx="28">
                  <c:v>1.68</c:v>
                </c:pt>
                <c:pt idx="29">
                  <c:v>1.74</c:v>
                </c:pt>
                <c:pt idx="30">
                  <c:v>1.8</c:v>
                </c:pt>
                <c:pt idx="31">
                  <c:v>1.86</c:v>
                </c:pt>
                <c:pt idx="32">
                  <c:v>1.92</c:v>
                </c:pt>
                <c:pt idx="33">
                  <c:v>1.98</c:v>
                </c:pt>
                <c:pt idx="34">
                  <c:v>2.04</c:v>
                </c:pt>
                <c:pt idx="35">
                  <c:v>2.1</c:v>
                </c:pt>
                <c:pt idx="36">
                  <c:v>2.16</c:v>
                </c:pt>
                <c:pt idx="37">
                  <c:v>2.2200000000000002</c:v>
                </c:pt>
                <c:pt idx="38">
                  <c:v>2.2799999999999998</c:v>
                </c:pt>
                <c:pt idx="39">
                  <c:v>2.34</c:v>
                </c:pt>
                <c:pt idx="40">
                  <c:v>2.4</c:v>
                </c:pt>
                <c:pt idx="41">
                  <c:v>2.46</c:v>
                </c:pt>
                <c:pt idx="42">
                  <c:v>2.52</c:v>
                </c:pt>
                <c:pt idx="43">
                  <c:v>2.58</c:v>
                </c:pt>
                <c:pt idx="44">
                  <c:v>2.64</c:v>
                </c:pt>
                <c:pt idx="45">
                  <c:v>2.7</c:v>
                </c:pt>
                <c:pt idx="46">
                  <c:v>2.76</c:v>
                </c:pt>
                <c:pt idx="47">
                  <c:v>2.82</c:v>
                </c:pt>
                <c:pt idx="48">
                  <c:v>2.88</c:v>
                </c:pt>
                <c:pt idx="49">
                  <c:v>2.94</c:v>
                </c:pt>
                <c:pt idx="50">
                  <c:v>3</c:v>
                </c:pt>
                <c:pt idx="51">
                  <c:v>3.06</c:v>
                </c:pt>
                <c:pt idx="52">
                  <c:v>3.12</c:v>
                </c:pt>
                <c:pt idx="53">
                  <c:v>3.18</c:v>
                </c:pt>
                <c:pt idx="54">
                  <c:v>3.24</c:v>
                </c:pt>
                <c:pt idx="55">
                  <c:v>3.3</c:v>
                </c:pt>
                <c:pt idx="56">
                  <c:v>3.36</c:v>
                </c:pt>
                <c:pt idx="57">
                  <c:v>3.42</c:v>
                </c:pt>
                <c:pt idx="58">
                  <c:v>3.48</c:v>
                </c:pt>
                <c:pt idx="59">
                  <c:v>3.54</c:v>
                </c:pt>
                <c:pt idx="60">
                  <c:v>3.6</c:v>
                </c:pt>
                <c:pt idx="61">
                  <c:v>3.66</c:v>
                </c:pt>
                <c:pt idx="62">
                  <c:v>3.72</c:v>
                </c:pt>
                <c:pt idx="63">
                  <c:v>3.78</c:v>
                </c:pt>
                <c:pt idx="64">
                  <c:v>3.84</c:v>
                </c:pt>
                <c:pt idx="65">
                  <c:v>3.9</c:v>
                </c:pt>
                <c:pt idx="66">
                  <c:v>3.96</c:v>
                </c:pt>
                <c:pt idx="67">
                  <c:v>4.0199999999999996</c:v>
                </c:pt>
                <c:pt idx="68">
                  <c:v>4.08</c:v>
                </c:pt>
                <c:pt idx="69">
                  <c:v>4.1399999999999997</c:v>
                </c:pt>
                <c:pt idx="70">
                  <c:v>4.2</c:v>
                </c:pt>
                <c:pt idx="71">
                  <c:v>4.26</c:v>
                </c:pt>
                <c:pt idx="72">
                  <c:v>4.32</c:v>
                </c:pt>
                <c:pt idx="73">
                  <c:v>4.38</c:v>
                </c:pt>
                <c:pt idx="74">
                  <c:v>4.4400000000000004</c:v>
                </c:pt>
                <c:pt idx="75">
                  <c:v>4.5</c:v>
                </c:pt>
                <c:pt idx="76">
                  <c:v>4.5599999999999996</c:v>
                </c:pt>
                <c:pt idx="77">
                  <c:v>4.62</c:v>
                </c:pt>
                <c:pt idx="78">
                  <c:v>4.68</c:v>
                </c:pt>
                <c:pt idx="79">
                  <c:v>4.74</c:v>
                </c:pt>
                <c:pt idx="80">
                  <c:v>4.8</c:v>
                </c:pt>
                <c:pt idx="81">
                  <c:v>4.8600000000000003</c:v>
                </c:pt>
                <c:pt idx="82">
                  <c:v>4.92</c:v>
                </c:pt>
                <c:pt idx="83">
                  <c:v>4.9800000000000004</c:v>
                </c:pt>
                <c:pt idx="84">
                  <c:v>5.04</c:v>
                </c:pt>
                <c:pt idx="85">
                  <c:v>5.0999999999999996</c:v>
                </c:pt>
                <c:pt idx="86">
                  <c:v>5.16</c:v>
                </c:pt>
                <c:pt idx="87">
                  <c:v>5.22</c:v>
                </c:pt>
                <c:pt idx="88">
                  <c:v>5.28</c:v>
                </c:pt>
                <c:pt idx="89">
                  <c:v>5.34</c:v>
                </c:pt>
                <c:pt idx="90">
                  <c:v>5.4</c:v>
                </c:pt>
                <c:pt idx="91">
                  <c:v>5.46</c:v>
                </c:pt>
                <c:pt idx="92">
                  <c:v>5.52</c:v>
                </c:pt>
                <c:pt idx="93">
                  <c:v>5.58</c:v>
                </c:pt>
                <c:pt idx="94">
                  <c:v>5.64</c:v>
                </c:pt>
                <c:pt idx="95">
                  <c:v>5.7</c:v>
                </c:pt>
                <c:pt idx="96">
                  <c:v>5.76</c:v>
                </c:pt>
                <c:pt idx="97">
                  <c:v>5.82</c:v>
                </c:pt>
                <c:pt idx="98">
                  <c:v>5.88</c:v>
                </c:pt>
                <c:pt idx="99">
                  <c:v>5.94</c:v>
                </c:pt>
                <c:pt idx="100">
                  <c:v>6</c:v>
                </c:pt>
                <c:pt idx="101">
                  <c:v>6.06</c:v>
                </c:pt>
                <c:pt idx="102">
                  <c:v>6.12</c:v>
                </c:pt>
                <c:pt idx="103">
                  <c:v>6.18</c:v>
                </c:pt>
                <c:pt idx="104">
                  <c:v>6.24</c:v>
                </c:pt>
                <c:pt idx="105">
                  <c:v>6.3</c:v>
                </c:pt>
                <c:pt idx="106">
                  <c:v>6.36</c:v>
                </c:pt>
                <c:pt idx="107">
                  <c:v>6.42</c:v>
                </c:pt>
                <c:pt idx="108">
                  <c:v>6.48</c:v>
                </c:pt>
                <c:pt idx="109">
                  <c:v>6.54</c:v>
                </c:pt>
                <c:pt idx="110">
                  <c:v>6.6</c:v>
                </c:pt>
                <c:pt idx="111">
                  <c:v>6.66</c:v>
                </c:pt>
                <c:pt idx="112">
                  <c:v>6.72</c:v>
                </c:pt>
                <c:pt idx="113">
                  <c:v>6.78</c:v>
                </c:pt>
                <c:pt idx="114">
                  <c:v>6.84</c:v>
                </c:pt>
                <c:pt idx="115">
                  <c:v>6.9</c:v>
                </c:pt>
                <c:pt idx="116">
                  <c:v>6.96</c:v>
                </c:pt>
                <c:pt idx="117">
                  <c:v>7.02</c:v>
                </c:pt>
                <c:pt idx="118">
                  <c:v>7.08</c:v>
                </c:pt>
                <c:pt idx="119">
                  <c:v>7.14</c:v>
                </c:pt>
                <c:pt idx="120">
                  <c:v>7.2</c:v>
                </c:pt>
                <c:pt idx="121">
                  <c:v>7.26</c:v>
                </c:pt>
                <c:pt idx="122">
                  <c:v>7.32</c:v>
                </c:pt>
                <c:pt idx="123">
                  <c:v>7.38</c:v>
                </c:pt>
                <c:pt idx="124">
                  <c:v>7.44</c:v>
                </c:pt>
                <c:pt idx="125">
                  <c:v>7.5</c:v>
                </c:pt>
                <c:pt idx="126">
                  <c:v>7.56</c:v>
                </c:pt>
                <c:pt idx="127">
                  <c:v>7.62</c:v>
                </c:pt>
                <c:pt idx="128">
                  <c:v>7.68</c:v>
                </c:pt>
                <c:pt idx="129">
                  <c:v>7.74</c:v>
                </c:pt>
                <c:pt idx="130">
                  <c:v>7.8</c:v>
                </c:pt>
                <c:pt idx="131">
                  <c:v>7.86</c:v>
                </c:pt>
                <c:pt idx="132">
                  <c:v>7.92</c:v>
                </c:pt>
                <c:pt idx="133">
                  <c:v>7.98</c:v>
                </c:pt>
                <c:pt idx="134">
                  <c:v>8.0399999999999991</c:v>
                </c:pt>
                <c:pt idx="135">
                  <c:v>8.1</c:v>
                </c:pt>
                <c:pt idx="136">
                  <c:v>8.16</c:v>
                </c:pt>
                <c:pt idx="137">
                  <c:v>8.2200000000000006</c:v>
                </c:pt>
                <c:pt idx="138">
                  <c:v>8.2799999999999994</c:v>
                </c:pt>
                <c:pt idx="139">
                  <c:v>8.34</c:v>
                </c:pt>
                <c:pt idx="140">
                  <c:v>8.4</c:v>
                </c:pt>
                <c:pt idx="141">
                  <c:v>8.4600000000000009</c:v>
                </c:pt>
                <c:pt idx="142">
                  <c:v>8.52</c:v>
                </c:pt>
                <c:pt idx="143">
                  <c:v>8.58</c:v>
                </c:pt>
                <c:pt idx="144">
                  <c:v>8.64</c:v>
                </c:pt>
                <c:pt idx="145">
                  <c:v>8.6999999999999993</c:v>
                </c:pt>
                <c:pt idx="146">
                  <c:v>8.76</c:v>
                </c:pt>
                <c:pt idx="147">
                  <c:v>8.82</c:v>
                </c:pt>
                <c:pt idx="148">
                  <c:v>8.8800000000000008</c:v>
                </c:pt>
                <c:pt idx="149">
                  <c:v>8.94</c:v>
                </c:pt>
                <c:pt idx="150">
                  <c:v>9</c:v>
                </c:pt>
                <c:pt idx="151">
                  <c:v>9.06</c:v>
                </c:pt>
                <c:pt idx="152">
                  <c:v>9.1199999999999992</c:v>
                </c:pt>
                <c:pt idx="153">
                  <c:v>9.18</c:v>
                </c:pt>
                <c:pt idx="154">
                  <c:v>9.24</c:v>
                </c:pt>
                <c:pt idx="155">
                  <c:v>9.3000000000000007</c:v>
                </c:pt>
                <c:pt idx="156">
                  <c:v>9.36</c:v>
                </c:pt>
                <c:pt idx="157">
                  <c:v>9.42</c:v>
                </c:pt>
                <c:pt idx="158">
                  <c:v>9.48</c:v>
                </c:pt>
                <c:pt idx="159">
                  <c:v>9.5399999999999991</c:v>
                </c:pt>
                <c:pt idx="160">
                  <c:v>9.6</c:v>
                </c:pt>
                <c:pt idx="161">
                  <c:v>9.66</c:v>
                </c:pt>
                <c:pt idx="162">
                  <c:v>9.7200000000000006</c:v>
                </c:pt>
                <c:pt idx="163">
                  <c:v>9.7799999999999994</c:v>
                </c:pt>
                <c:pt idx="164">
                  <c:v>9.84</c:v>
                </c:pt>
                <c:pt idx="165">
                  <c:v>9.9</c:v>
                </c:pt>
                <c:pt idx="166">
                  <c:v>9.9600000000000009</c:v>
                </c:pt>
                <c:pt idx="167">
                  <c:v>10.02</c:v>
                </c:pt>
                <c:pt idx="168">
                  <c:v>10.08</c:v>
                </c:pt>
                <c:pt idx="169">
                  <c:v>10.14</c:v>
                </c:pt>
                <c:pt idx="170">
                  <c:v>10.199999999999999</c:v>
                </c:pt>
                <c:pt idx="171">
                  <c:v>10.26</c:v>
                </c:pt>
                <c:pt idx="172">
                  <c:v>10.32</c:v>
                </c:pt>
                <c:pt idx="173">
                  <c:v>10.38</c:v>
                </c:pt>
                <c:pt idx="174">
                  <c:v>10.44</c:v>
                </c:pt>
                <c:pt idx="175">
                  <c:v>10.5</c:v>
                </c:pt>
                <c:pt idx="176">
                  <c:v>10.56</c:v>
                </c:pt>
                <c:pt idx="177">
                  <c:v>10.62</c:v>
                </c:pt>
                <c:pt idx="178">
                  <c:v>10.68</c:v>
                </c:pt>
                <c:pt idx="179">
                  <c:v>10.74</c:v>
                </c:pt>
                <c:pt idx="180">
                  <c:v>10.8</c:v>
                </c:pt>
                <c:pt idx="181">
                  <c:v>10.86</c:v>
                </c:pt>
                <c:pt idx="182">
                  <c:v>10.92</c:v>
                </c:pt>
                <c:pt idx="183">
                  <c:v>10.98</c:v>
                </c:pt>
                <c:pt idx="184">
                  <c:v>11.04</c:v>
                </c:pt>
                <c:pt idx="185">
                  <c:v>11.1</c:v>
                </c:pt>
                <c:pt idx="186">
                  <c:v>11.16</c:v>
                </c:pt>
                <c:pt idx="187">
                  <c:v>11.22</c:v>
                </c:pt>
                <c:pt idx="188">
                  <c:v>11.28</c:v>
                </c:pt>
                <c:pt idx="189">
                  <c:v>11.34</c:v>
                </c:pt>
                <c:pt idx="190">
                  <c:v>11.4</c:v>
                </c:pt>
                <c:pt idx="191">
                  <c:v>11.46</c:v>
                </c:pt>
                <c:pt idx="192">
                  <c:v>11.52</c:v>
                </c:pt>
                <c:pt idx="193">
                  <c:v>11.58</c:v>
                </c:pt>
                <c:pt idx="194">
                  <c:v>11.64</c:v>
                </c:pt>
                <c:pt idx="195">
                  <c:v>11.7</c:v>
                </c:pt>
                <c:pt idx="196">
                  <c:v>11.76</c:v>
                </c:pt>
                <c:pt idx="197">
                  <c:v>11.82</c:v>
                </c:pt>
                <c:pt idx="198">
                  <c:v>11.88</c:v>
                </c:pt>
                <c:pt idx="199">
                  <c:v>11.94</c:v>
                </c:pt>
                <c:pt idx="200">
                  <c:v>12</c:v>
                </c:pt>
                <c:pt idx="201">
                  <c:v>12.06</c:v>
                </c:pt>
                <c:pt idx="202">
                  <c:v>12.12</c:v>
                </c:pt>
                <c:pt idx="203">
                  <c:v>12.18</c:v>
                </c:pt>
                <c:pt idx="204">
                  <c:v>12.24</c:v>
                </c:pt>
                <c:pt idx="205">
                  <c:v>12.3</c:v>
                </c:pt>
                <c:pt idx="206">
                  <c:v>12.36</c:v>
                </c:pt>
                <c:pt idx="207">
                  <c:v>12.42</c:v>
                </c:pt>
                <c:pt idx="208">
                  <c:v>12.48</c:v>
                </c:pt>
                <c:pt idx="209">
                  <c:v>12.54</c:v>
                </c:pt>
                <c:pt idx="210">
                  <c:v>12.6</c:v>
                </c:pt>
                <c:pt idx="211">
                  <c:v>12.66</c:v>
                </c:pt>
                <c:pt idx="212">
                  <c:v>12.72</c:v>
                </c:pt>
                <c:pt idx="213">
                  <c:v>12.78</c:v>
                </c:pt>
                <c:pt idx="214">
                  <c:v>12.84</c:v>
                </c:pt>
                <c:pt idx="215">
                  <c:v>12.9</c:v>
                </c:pt>
                <c:pt idx="216">
                  <c:v>12.96</c:v>
                </c:pt>
                <c:pt idx="217">
                  <c:v>13.02</c:v>
                </c:pt>
                <c:pt idx="218">
                  <c:v>13.08</c:v>
                </c:pt>
                <c:pt idx="219">
                  <c:v>13.14</c:v>
                </c:pt>
                <c:pt idx="220">
                  <c:v>13.2</c:v>
                </c:pt>
                <c:pt idx="221">
                  <c:v>13.26</c:v>
                </c:pt>
                <c:pt idx="222">
                  <c:v>13.32</c:v>
                </c:pt>
                <c:pt idx="223">
                  <c:v>13.38</c:v>
                </c:pt>
                <c:pt idx="224">
                  <c:v>13.44</c:v>
                </c:pt>
                <c:pt idx="225">
                  <c:v>13.5</c:v>
                </c:pt>
                <c:pt idx="226">
                  <c:v>13.56</c:v>
                </c:pt>
                <c:pt idx="227">
                  <c:v>13.62</c:v>
                </c:pt>
                <c:pt idx="228">
                  <c:v>13.68</c:v>
                </c:pt>
                <c:pt idx="229">
                  <c:v>13.74</c:v>
                </c:pt>
                <c:pt idx="230">
                  <c:v>13.8</c:v>
                </c:pt>
                <c:pt idx="231">
                  <c:v>13.86</c:v>
                </c:pt>
                <c:pt idx="232">
                  <c:v>13.92</c:v>
                </c:pt>
                <c:pt idx="233">
                  <c:v>13.98</c:v>
                </c:pt>
                <c:pt idx="234">
                  <c:v>14.04</c:v>
                </c:pt>
                <c:pt idx="235">
                  <c:v>14.1</c:v>
                </c:pt>
                <c:pt idx="236">
                  <c:v>14.16</c:v>
                </c:pt>
                <c:pt idx="237">
                  <c:v>14.22</c:v>
                </c:pt>
                <c:pt idx="238">
                  <c:v>14.28</c:v>
                </c:pt>
                <c:pt idx="239">
                  <c:v>14.34</c:v>
                </c:pt>
                <c:pt idx="240">
                  <c:v>14.4</c:v>
                </c:pt>
                <c:pt idx="241">
                  <c:v>14.46</c:v>
                </c:pt>
                <c:pt idx="242">
                  <c:v>14.52</c:v>
                </c:pt>
                <c:pt idx="243">
                  <c:v>14.58</c:v>
                </c:pt>
                <c:pt idx="244">
                  <c:v>14.64</c:v>
                </c:pt>
                <c:pt idx="245">
                  <c:v>14.7</c:v>
                </c:pt>
                <c:pt idx="246">
                  <c:v>14.76</c:v>
                </c:pt>
                <c:pt idx="247">
                  <c:v>14.82</c:v>
                </c:pt>
                <c:pt idx="248">
                  <c:v>14.88</c:v>
                </c:pt>
                <c:pt idx="249">
                  <c:v>14.94</c:v>
                </c:pt>
                <c:pt idx="250">
                  <c:v>15</c:v>
                </c:pt>
                <c:pt idx="251">
                  <c:v>15.06</c:v>
                </c:pt>
                <c:pt idx="252">
                  <c:v>15.12</c:v>
                </c:pt>
                <c:pt idx="253">
                  <c:v>15.18</c:v>
                </c:pt>
                <c:pt idx="254">
                  <c:v>15.24</c:v>
                </c:pt>
                <c:pt idx="255">
                  <c:v>15.3</c:v>
                </c:pt>
                <c:pt idx="256">
                  <c:v>15.36</c:v>
                </c:pt>
                <c:pt idx="257">
                  <c:v>15.42</c:v>
                </c:pt>
                <c:pt idx="258">
                  <c:v>15.48</c:v>
                </c:pt>
                <c:pt idx="259">
                  <c:v>15.54</c:v>
                </c:pt>
                <c:pt idx="260">
                  <c:v>15.6</c:v>
                </c:pt>
                <c:pt idx="261">
                  <c:v>15.66</c:v>
                </c:pt>
                <c:pt idx="262">
                  <c:v>15.72</c:v>
                </c:pt>
                <c:pt idx="263">
                  <c:v>15.78</c:v>
                </c:pt>
                <c:pt idx="264">
                  <c:v>15.84</c:v>
                </c:pt>
                <c:pt idx="265">
                  <c:v>15.9</c:v>
                </c:pt>
                <c:pt idx="266">
                  <c:v>15.96</c:v>
                </c:pt>
                <c:pt idx="267">
                  <c:v>16.02</c:v>
                </c:pt>
                <c:pt idx="268">
                  <c:v>16.079999999999998</c:v>
                </c:pt>
                <c:pt idx="269">
                  <c:v>16.14</c:v>
                </c:pt>
                <c:pt idx="270">
                  <c:v>16.2</c:v>
                </c:pt>
                <c:pt idx="271">
                  <c:v>16.260000000000002</c:v>
                </c:pt>
                <c:pt idx="272">
                  <c:v>16.32</c:v>
                </c:pt>
                <c:pt idx="273">
                  <c:v>16.38</c:v>
                </c:pt>
                <c:pt idx="274">
                  <c:v>16.440000000000001</c:v>
                </c:pt>
                <c:pt idx="275">
                  <c:v>16.5</c:v>
                </c:pt>
                <c:pt idx="276">
                  <c:v>16.559999999999999</c:v>
                </c:pt>
                <c:pt idx="277">
                  <c:v>16.62</c:v>
                </c:pt>
                <c:pt idx="278">
                  <c:v>16.68</c:v>
                </c:pt>
                <c:pt idx="279">
                  <c:v>16.739999999999998</c:v>
                </c:pt>
                <c:pt idx="280">
                  <c:v>16.8</c:v>
                </c:pt>
                <c:pt idx="281">
                  <c:v>16.86</c:v>
                </c:pt>
                <c:pt idx="282">
                  <c:v>16.920000000000002</c:v>
                </c:pt>
                <c:pt idx="283">
                  <c:v>16.98</c:v>
                </c:pt>
                <c:pt idx="284">
                  <c:v>17.04</c:v>
                </c:pt>
                <c:pt idx="285">
                  <c:v>17.100000000000001</c:v>
                </c:pt>
                <c:pt idx="286">
                  <c:v>17.16</c:v>
                </c:pt>
                <c:pt idx="287">
                  <c:v>17.22</c:v>
                </c:pt>
                <c:pt idx="288">
                  <c:v>17.28</c:v>
                </c:pt>
                <c:pt idx="289">
                  <c:v>17.34</c:v>
                </c:pt>
                <c:pt idx="290">
                  <c:v>17.399999999999999</c:v>
                </c:pt>
                <c:pt idx="291">
                  <c:v>17.46</c:v>
                </c:pt>
                <c:pt idx="292">
                  <c:v>17.52</c:v>
                </c:pt>
                <c:pt idx="293">
                  <c:v>17.579999999999998</c:v>
                </c:pt>
                <c:pt idx="294">
                  <c:v>17.64</c:v>
                </c:pt>
                <c:pt idx="295">
                  <c:v>17.7</c:v>
                </c:pt>
                <c:pt idx="296">
                  <c:v>17.760000000000002</c:v>
                </c:pt>
                <c:pt idx="297">
                  <c:v>17.82</c:v>
                </c:pt>
                <c:pt idx="298">
                  <c:v>17.88</c:v>
                </c:pt>
                <c:pt idx="299">
                  <c:v>17.940000000000001</c:v>
                </c:pt>
                <c:pt idx="300">
                  <c:v>18</c:v>
                </c:pt>
                <c:pt idx="301">
                  <c:v>18.059999999999999</c:v>
                </c:pt>
                <c:pt idx="302">
                  <c:v>18.12</c:v>
                </c:pt>
                <c:pt idx="303">
                  <c:v>18.18</c:v>
                </c:pt>
                <c:pt idx="304">
                  <c:v>18.239999999999998</c:v>
                </c:pt>
                <c:pt idx="305">
                  <c:v>18.3</c:v>
                </c:pt>
                <c:pt idx="306">
                  <c:v>18.36</c:v>
                </c:pt>
                <c:pt idx="307">
                  <c:v>18.420000000000002</c:v>
                </c:pt>
                <c:pt idx="308">
                  <c:v>18.48</c:v>
                </c:pt>
                <c:pt idx="309">
                  <c:v>18.54</c:v>
                </c:pt>
                <c:pt idx="310">
                  <c:v>18.600000000000001</c:v>
                </c:pt>
                <c:pt idx="311">
                  <c:v>18.66</c:v>
                </c:pt>
                <c:pt idx="312">
                  <c:v>18.72</c:v>
                </c:pt>
                <c:pt idx="313">
                  <c:v>18.78</c:v>
                </c:pt>
                <c:pt idx="314">
                  <c:v>18.84</c:v>
                </c:pt>
                <c:pt idx="315">
                  <c:v>18.899999999999999</c:v>
                </c:pt>
                <c:pt idx="316">
                  <c:v>18.96</c:v>
                </c:pt>
                <c:pt idx="317">
                  <c:v>19.02</c:v>
                </c:pt>
                <c:pt idx="318">
                  <c:v>19.079999999999998</c:v>
                </c:pt>
                <c:pt idx="319">
                  <c:v>19.14</c:v>
                </c:pt>
                <c:pt idx="320">
                  <c:v>19.2</c:v>
                </c:pt>
                <c:pt idx="321">
                  <c:v>19.260000000000002</c:v>
                </c:pt>
                <c:pt idx="322">
                  <c:v>19.32</c:v>
                </c:pt>
                <c:pt idx="323">
                  <c:v>19.38</c:v>
                </c:pt>
                <c:pt idx="324">
                  <c:v>19.440000000000001</c:v>
                </c:pt>
                <c:pt idx="325">
                  <c:v>19.5</c:v>
                </c:pt>
                <c:pt idx="326">
                  <c:v>19.559999999999999</c:v>
                </c:pt>
                <c:pt idx="327">
                  <c:v>19.62</c:v>
                </c:pt>
                <c:pt idx="328">
                  <c:v>19.68</c:v>
                </c:pt>
                <c:pt idx="329">
                  <c:v>19.739999999999998</c:v>
                </c:pt>
                <c:pt idx="330">
                  <c:v>19.8</c:v>
                </c:pt>
                <c:pt idx="331">
                  <c:v>19.86</c:v>
                </c:pt>
                <c:pt idx="332">
                  <c:v>19.920000000000002</c:v>
                </c:pt>
                <c:pt idx="333">
                  <c:v>19.98</c:v>
                </c:pt>
                <c:pt idx="334">
                  <c:v>20.04</c:v>
                </c:pt>
                <c:pt idx="335">
                  <c:v>20.100000000000001</c:v>
                </c:pt>
                <c:pt idx="336">
                  <c:v>20.16</c:v>
                </c:pt>
                <c:pt idx="337">
                  <c:v>20.22</c:v>
                </c:pt>
                <c:pt idx="338">
                  <c:v>20.28</c:v>
                </c:pt>
                <c:pt idx="339">
                  <c:v>20.34</c:v>
                </c:pt>
                <c:pt idx="340">
                  <c:v>20.399999999999999</c:v>
                </c:pt>
                <c:pt idx="341">
                  <c:v>20.46</c:v>
                </c:pt>
                <c:pt idx="342">
                  <c:v>20.52</c:v>
                </c:pt>
                <c:pt idx="343">
                  <c:v>20.58</c:v>
                </c:pt>
                <c:pt idx="344">
                  <c:v>20.64</c:v>
                </c:pt>
                <c:pt idx="345">
                  <c:v>20.7</c:v>
                </c:pt>
                <c:pt idx="346">
                  <c:v>20.76</c:v>
                </c:pt>
                <c:pt idx="347">
                  <c:v>20.82</c:v>
                </c:pt>
                <c:pt idx="348">
                  <c:v>20.88</c:v>
                </c:pt>
                <c:pt idx="349">
                  <c:v>20.94</c:v>
                </c:pt>
                <c:pt idx="350">
                  <c:v>21</c:v>
                </c:pt>
                <c:pt idx="351">
                  <c:v>21.06</c:v>
                </c:pt>
                <c:pt idx="352">
                  <c:v>21.12</c:v>
                </c:pt>
                <c:pt idx="353">
                  <c:v>21.18</c:v>
                </c:pt>
                <c:pt idx="354">
                  <c:v>21.24</c:v>
                </c:pt>
                <c:pt idx="355">
                  <c:v>21.3</c:v>
                </c:pt>
                <c:pt idx="356">
                  <c:v>21.36</c:v>
                </c:pt>
                <c:pt idx="357">
                  <c:v>21.42</c:v>
                </c:pt>
                <c:pt idx="358">
                  <c:v>21.48</c:v>
                </c:pt>
                <c:pt idx="359">
                  <c:v>21.54</c:v>
                </c:pt>
                <c:pt idx="360">
                  <c:v>21.6</c:v>
                </c:pt>
                <c:pt idx="361">
                  <c:v>21.66</c:v>
                </c:pt>
                <c:pt idx="362">
                  <c:v>21.72</c:v>
                </c:pt>
                <c:pt idx="363">
                  <c:v>21.78</c:v>
                </c:pt>
                <c:pt idx="364">
                  <c:v>21.84</c:v>
                </c:pt>
                <c:pt idx="365">
                  <c:v>21.9</c:v>
                </c:pt>
                <c:pt idx="366">
                  <c:v>21.96</c:v>
                </c:pt>
                <c:pt idx="367">
                  <c:v>22.02</c:v>
                </c:pt>
                <c:pt idx="368">
                  <c:v>22.08</c:v>
                </c:pt>
                <c:pt idx="369">
                  <c:v>22.14</c:v>
                </c:pt>
                <c:pt idx="370">
                  <c:v>22.2</c:v>
                </c:pt>
                <c:pt idx="371">
                  <c:v>22.26</c:v>
                </c:pt>
                <c:pt idx="372">
                  <c:v>22.32</c:v>
                </c:pt>
                <c:pt idx="373">
                  <c:v>22.38</c:v>
                </c:pt>
                <c:pt idx="374">
                  <c:v>22.44</c:v>
                </c:pt>
                <c:pt idx="375">
                  <c:v>22.5</c:v>
                </c:pt>
                <c:pt idx="376">
                  <c:v>22.56</c:v>
                </c:pt>
                <c:pt idx="377">
                  <c:v>22.62</c:v>
                </c:pt>
                <c:pt idx="378">
                  <c:v>22.68</c:v>
                </c:pt>
                <c:pt idx="379">
                  <c:v>22.74</c:v>
                </c:pt>
                <c:pt idx="380">
                  <c:v>22.8</c:v>
                </c:pt>
                <c:pt idx="381">
                  <c:v>22.86</c:v>
                </c:pt>
                <c:pt idx="382">
                  <c:v>22.92</c:v>
                </c:pt>
                <c:pt idx="383">
                  <c:v>22.98</c:v>
                </c:pt>
                <c:pt idx="384">
                  <c:v>23.04</c:v>
                </c:pt>
                <c:pt idx="385">
                  <c:v>23.1</c:v>
                </c:pt>
                <c:pt idx="386">
                  <c:v>23.16</c:v>
                </c:pt>
                <c:pt idx="387">
                  <c:v>23.22</c:v>
                </c:pt>
                <c:pt idx="388">
                  <c:v>23.28</c:v>
                </c:pt>
                <c:pt idx="389">
                  <c:v>23.34</c:v>
                </c:pt>
                <c:pt idx="390">
                  <c:v>23.4</c:v>
                </c:pt>
                <c:pt idx="391">
                  <c:v>23.46</c:v>
                </c:pt>
                <c:pt idx="392">
                  <c:v>23.52</c:v>
                </c:pt>
                <c:pt idx="393">
                  <c:v>23.58</c:v>
                </c:pt>
                <c:pt idx="394">
                  <c:v>23.64</c:v>
                </c:pt>
                <c:pt idx="395">
                  <c:v>23.7</c:v>
                </c:pt>
                <c:pt idx="396">
                  <c:v>23.76</c:v>
                </c:pt>
                <c:pt idx="397">
                  <c:v>23.82</c:v>
                </c:pt>
                <c:pt idx="398">
                  <c:v>23.88</c:v>
                </c:pt>
                <c:pt idx="399">
                  <c:v>23.94</c:v>
                </c:pt>
                <c:pt idx="400">
                  <c:v>24</c:v>
                </c:pt>
                <c:pt idx="401">
                  <c:v>24.06</c:v>
                </c:pt>
                <c:pt idx="402">
                  <c:v>24.12</c:v>
                </c:pt>
                <c:pt idx="403">
                  <c:v>24.18</c:v>
                </c:pt>
                <c:pt idx="404">
                  <c:v>24.24</c:v>
                </c:pt>
                <c:pt idx="405">
                  <c:v>24.3</c:v>
                </c:pt>
                <c:pt idx="406">
                  <c:v>24.36</c:v>
                </c:pt>
                <c:pt idx="407">
                  <c:v>24.42</c:v>
                </c:pt>
                <c:pt idx="408">
                  <c:v>24.48</c:v>
                </c:pt>
                <c:pt idx="409">
                  <c:v>24.54</c:v>
                </c:pt>
                <c:pt idx="410">
                  <c:v>24.6</c:v>
                </c:pt>
                <c:pt idx="411">
                  <c:v>24.66</c:v>
                </c:pt>
                <c:pt idx="412">
                  <c:v>24.72</c:v>
                </c:pt>
                <c:pt idx="413">
                  <c:v>24.78</c:v>
                </c:pt>
                <c:pt idx="414">
                  <c:v>24.84</c:v>
                </c:pt>
                <c:pt idx="415">
                  <c:v>24.9</c:v>
                </c:pt>
                <c:pt idx="416">
                  <c:v>24.96</c:v>
                </c:pt>
                <c:pt idx="417">
                  <c:v>25.02</c:v>
                </c:pt>
                <c:pt idx="418">
                  <c:v>25.08</c:v>
                </c:pt>
                <c:pt idx="419">
                  <c:v>25.14</c:v>
                </c:pt>
                <c:pt idx="420">
                  <c:v>25.2</c:v>
                </c:pt>
                <c:pt idx="421">
                  <c:v>25.26</c:v>
                </c:pt>
                <c:pt idx="422">
                  <c:v>25.32</c:v>
                </c:pt>
                <c:pt idx="423">
                  <c:v>25.38</c:v>
                </c:pt>
                <c:pt idx="424">
                  <c:v>25.44</c:v>
                </c:pt>
                <c:pt idx="425">
                  <c:v>25.5</c:v>
                </c:pt>
                <c:pt idx="426">
                  <c:v>25.56</c:v>
                </c:pt>
                <c:pt idx="427">
                  <c:v>25.62</c:v>
                </c:pt>
                <c:pt idx="428">
                  <c:v>25.68</c:v>
                </c:pt>
                <c:pt idx="429">
                  <c:v>25.74</c:v>
                </c:pt>
                <c:pt idx="430">
                  <c:v>25.8</c:v>
                </c:pt>
                <c:pt idx="431">
                  <c:v>25.86</c:v>
                </c:pt>
                <c:pt idx="432">
                  <c:v>25.92</c:v>
                </c:pt>
                <c:pt idx="433">
                  <c:v>25.98</c:v>
                </c:pt>
                <c:pt idx="434">
                  <c:v>26.04</c:v>
                </c:pt>
                <c:pt idx="435">
                  <c:v>26.1</c:v>
                </c:pt>
                <c:pt idx="436">
                  <c:v>26.16</c:v>
                </c:pt>
                <c:pt idx="437">
                  <c:v>26.22</c:v>
                </c:pt>
                <c:pt idx="438">
                  <c:v>26.28</c:v>
                </c:pt>
                <c:pt idx="439">
                  <c:v>26.34</c:v>
                </c:pt>
                <c:pt idx="440">
                  <c:v>26.4</c:v>
                </c:pt>
                <c:pt idx="441">
                  <c:v>26.46</c:v>
                </c:pt>
                <c:pt idx="442">
                  <c:v>26.52</c:v>
                </c:pt>
                <c:pt idx="443">
                  <c:v>26.58</c:v>
                </c:pt>
                <c:pt idx="444">
                  <c:v>26.64</c:v>
                </c:pt>
                <c:pt idx="445">
                  <c:v>26.7</c:v>
                </c:pt>
                <c:pt idx="446">
                  <c:v>26.76</c:v>
                </c:pt>
                <c:pt idx="447">
                  <c:v>26.82</c:v>
                </c:pt>
                <c:pt idx="448">
                  <c:v>26.88</c:v>
                </c:pt>
                <c:pt idx="449">
                  <c:v>26.94</c:v>
                </c:pt>
                <c:pt idx="450">
                  <c:v>27</c:v>
                </c:pt>
                <c:pt idx="451">
                  <c:v>27.06</c:v>
                </c:pt>
                <c:pt idx="452">
                  <c:v>27.12</c:v>
                </c:pt>
                <c:pt idx="453">
                  <c:v>27.18</c:v>
                </c:pt>
                <c:pt idx="454">
                  <c:v>27.24</c:v>
                </c:pt>
                <c:pt idx="455">
                  <c:v>27.3</c:v>
                </c:pt>
                <c:pt idx="456">
                  <c:v>27.36</c:v>
                </c:pt>
                <c:pt idx="457">
                  <c:v>27.42</c:v>
                </c:pt>
                <c:pt idx="458">
                  <c:v>27.48</c:v>
                </c:pt>
                <c:pt idx="459">
                  <c:v>27.54</c:v>
                </c:pt>
                <c:pt idx="460">
                  <c:v>27.6</c:v>
                </c:pt>
                <c:pt idx="461">
                  <c:v>27.66</c:v>
                </c:pt>
                <c:pt idx="462">
                  <c:v>27.72</c:v>
                </c:pt>
                <c:pt idx="463">
                  <c:v>27.78</c:v>
                </c:pt>
                <c:pt idx="464">
                  <c:v>27.84</c:v>
                </c:pt>
                <c:pt idx="465">
                  <c:v>27.9</c:v>
                </c:pt>
                <c:pt idx="466">
                  <c:v>27.96</c:v>
                </c:pt>
                <c:pt idx="467">
                  <c:v>28.02</c:v>
                </c:pt>
                <c:pt idx="468">
                  <c:v>28.08</c:v>
                </c:pt>
                <c:pt idx="469">
                  <c:v>28.14</c:v>
                </c:pt>
                <c:pt idx="470">
                  <c:v>28.2</c:v>
                </c:pt>
                <c:pt idx="471">
                  <c:v>28.26</c:v>
                </c:pt>
                <c:pt idx="472">
                  <c:v>28.32</c:v>
                </c:pt>
                <c:pt idx="473">
                  <c:v>28.38</c:v>
                </c:pt>
                <c:pt idx="474">
                  <c:v>28.44</c:v>
                </c:pt>
                <c:pt idx="475">
                  <c:v>28.5</c:v>
                </c:pt>
                <c:pt idx="476">
                  <c:v>28.56</c:v>
                </c:pt>
                <c:pt idx="477">
                  <c:v>28.62</c:v>
                </c:pt>
                <c:pt idx="478">
                  <c:v>28.68</c:v>
                </c:pt>
                <c:pt idx="479">
                  <c:v>28.74</c:v>
                </c:pt>
                <c:pt idx="480">
                  <c:v>28.8</c:v>
                </c:pt>
                <c:pt idx="481">
                  <c:v>28.86</c:v>
                </c:pt>
                <c:pt idx="482">
                  <c:v>28.92</c:v>
                </c:pt>
                <c:pt idx="483">
                  <c:v>28.98</c:v>
                </c:pt>
                <c:pt idx="484">
                  <c:v>29.04</c:v>
                </c:pt>
                <c:pt idx="485">
                  <c:v>29.1</c:v>
                </c:pt>
                <c:pt idx="486">
                  <c:v>29.16</c:v>
                </c:pt>
                <c:pt idx="487">
                  <c:v>29.22</c:v>
                </c:pt>
                <c:pt idx="488">
                  <c:v>29.28</c:v>
                </c:pt>
                <c:pt idx="489">
                  <c:v>29.34</c:v>
                </c:pt>
                <c:pt idx="490">
                  <c:v>29.4</c:v>
                </c:pt>
                <c:pt idx="491">
                  <c:v>29.46</c:v>
                </c:pt>
                <c:pt idx="492">
                  <c:v>29.52</c:v>
                </c:pt>
                <c:pt idx="493">
                  <c:v>29.58</c:v>
                </c:pt>
                <c:pt idx="494">
                  <c:v>29.64</c:v>
                </c:pt>
                <c:pt idx="495">
                  <c:v>29.7</c:v>
                </c:pt>
                <c:pt idx="496">
                  <c:v>29.76</c:v>
                </c:pt>
                <c:pt idx="497">
                  <c:v>29.82</c:v>
                </c:pt>
                <c:pt idx="498">
                  <c:v>29.88</c:v>
                </c:pt>
                <c:pt idx="499">
                  <c:v>29.94</c:v>
                </c:pt>
                <c:pt idx="500">
                  <c:v>30</c:v>
                </c:pt>
              </c:numCache>
            </c:numRef>
          </c:xVal>
          <c:yVal>
            <c:numRef>
              <c:f>'HS Calculations'!$G$88:$G$588</c:f>
              <c:numCache>
                <c:formatCode>General</c:formatCode>
                <c:ptCount val="5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4.7089311295530624E-271</c:v>
                </c:pt>
                <c:pt idx="15">
                  <c:v>1.1613093600897713E-233</c:v>
                </c:pt>
                <c:pt idx="16">
                  <c:v>4.8802525821623783E-199</c:v>
                </c:pt>
                <c:pt idx="17">
                  <c:v>3.4946642653007522E-167</c:v>
                </c:pt>
                <c:pt idx="18">
                  <c:v>4.2641984119662682E-138</c:v>
                </c:pt>
                <c:pt idx="19">
                  <c:v>8.8662124755525727E-112</c:v>
                </c:pt>
                <c:pt idx="20">
                  <c:v>3.1412872476094124E-88</c:v>
                </c:pt>
                <c:pt idx="21">
                  <c:v>1.8964698969437792E-67</c:v>
                </c:pt>
                <c:pt idx="22">
                  <c:v>1.9509810064519343E-49</c:v>
                </c:pt>
                <c:pt idx="23">
                  <c:v>3.4200221206968919E-34</c:v>
                </c:pt>
                <c:pt idx="24">
                  <c:v>1.0215828052920686E-21</c:v>
                </c:pt>
                <c:pt idx="25">
                  <c:v>5.1998045499386908E-12</c:v>
                </c:pt>
                <c:pt idx="26">
                  <c:v>4.5099242834383566E-5</c:v>
                </c:pt>
                <c:pt idx="27">
                  <c:v>0.66653086842787224</c:v>
                </c:pt>
                <c:pt idx="28">
                  <c:v>16.785723682365884</c:v>
                </c:pt>
                <c:pt idx="29">
                  <c:v>0.72032528191476686</c:v>
                </c:pt>
                <c:pt idx="30">
                  <c:v>5.2672754691699176E-5</c:v>
                </c:pt>
                <c:pt idx="31">
                  <c:v>6.5631479042194289E-12</c:v>
                </c:pt>
                <c:pt idx="32">
                  <c:v>1.3935005255364038E-21</c:v>
                </c:pt>
                <c:pt idx="33">
                  <c:v>5.0416288146700107E-34</c:v>
                </c:pt>
                <c:pt idx="34">
                  <c:v>3.1081601275108036E-49</c:v>
                </c:pt>
                <c:pt idx="35">
                  <c:v>3.2651616539851099E-67</c:v>
                </c:pt>
                <c:pt idx="36">
                  <c:v>5.84486891989526E-88</c:v>
                </c:pt>
                <c:pt idx="37">
                  <c:v>1.7828452571103424E-111</c:v>
                </c:pt>
                <c:pt idx="38">
                  <c:v>9.2666190567448031E-138</c:v>
                </c:pt>
                <c:pt idx="39">
                  <c:v>8.2072517555398635E-167</c:v>
                </c:pt>
                <c:pt idx="40">
                  <c:v>1.2386339709940696E-198</c:v>
                </c:pt>
                <c:pt idx="41">
                  <c:v>3.1853488650983663E-233</c:v>
                </c:pt>
                <c:pt idx="42">
                  <c:v>1.3958533938593607E-270</c:v>
                </c:pt>
                <c:pt idx="43">
                  <c:v>4.7566570365873821E-278</c:v>
                </c:pt>
                <c:pt idx="44">
                  <c:v>1.4355663879722871E-265</c:v>
                </c:pt>
                <c:pt idx="45">
                  <c:v>2.239851959413747E-253</c:v>
                </c:pt>
                <c:pt idx="46">
                  <c:v>1.8067162071052963E-241</c:v>
                </c:pt>
                <c:pt idx="47">
                  <c:v>7.5341655241929909E-230</c:v>
                </c:pt>
                <c:pt idx="48">
                  <c:v>1.6242578181709391E-218</c:v>
                </c:pt>
                <c:pt idx="49">
                  <c:v>1.8102950586983037E-207</c:v>
                </c:pt>
                <c:pt idx="50">
                  <c:v>1.043081775803644E-196</c:v>
                </c:pt>
                <c:pt idx="51">
                  <c:v>3.1071480063652522E-186</c:v>
                </c:pt>
                <c:pt idx="52">
                  <c:v>4.7849798789677276E-176</c:v>
                </c:pt>
                <c:pt idx="53">
                  <c:v>3.8095430207432914E-166</c:v>
                </c:pt>
                <c:pt idx="54">
                  <c:v>1.5679789948966564E-156</c:v>
                </c:pt>
                <c:pt idx="55">
                  <c:v>3.3364313256519286E-147</c:v>
                </c:pt>
                <c:pt idx="56">
                  <c:v>3.6702760635228936E-138</c:v>
                </c:pt>
                <c:pt idx="57">
                  <c:v>2.0873239883862295E-129</c:v>
                </c:pt>
                <c:pt idx="58">
                  <c:v>6.1369924454218251E-121</c:v>
                </c:pt>
                <c:pt idx="59">
                  <c:v>9.32815823979892E-113</c:v>
                </c:pt>
                <c:pt idx="60">
                  <c:v>7.3301154070879774E-105</c:v>
                </c:pt>
                <c:pt idx="61">
                  <c:v>2.9778328158223445E-97</c:v>
                </c:pt>
                <c:pt idx="62">
                  <c:v>6.2540939695694727E-90</c:v>
                </c:pt>
                <c:pt idx="63">
                  <c:v>6.7905208143569942E-83</c:v>
                </c:pt>
                <c:pt idx="64">
                  <c:v>3.811679344822277E-76</c:v>
                </c:pt>
                <c:pt idx="65">
                  <c:v>1.1061250413101848E-69</c:v>
                </c:pt>
                <c:pt idx="66">
                  <c:v>1.6594595910180915E-63</c:v>
                </c:pt>
                <c:pt idx="67">
                  <c:v>1.2870746312295161E-57</c:v>
                </c:pt>
                <c:pt idx="68">
                  <c:v>5.160780294648669E-52</c:v>
                </c:pt>
                <c:pt idx="69">
                  <c:v>1.0697975589089247E-46</c:v>
                </c:pt>
                <c:pt idx="70">
                  <c:v>1.1464692904270073E-41</c:v>
                </c:pt>
                <c:pt idx="71">
                  <c:v>6.3518150102866322E-37</c:v>
                </c:pt>
                <c:pt idx="72">
                  <c:v>1.8193147810914542E-32</c:v>
                </c:pt>
                <c:pt idx="73">
                  <c:v>2.6939680842843227E-28</c:v>
                </c:pt>
                <c:pt idx="74">
                  <c:v>2.0622990237641484E-24</c:v>
                </c:pt>
                <c:pt idx="75">
                  <c:v>8.1617900254535968E-21</c:v>
                </c:pt>
                <c:pt idx="76">
                  <c:v>1.6699127890706575E-17</c:v>
                </c:pt>
                <c:pt idx="77">
                  <c:v>1.7663499706930776E-14</c:v>
                </c:pt>
                <c:pt idx="78">
                  <c:v>9.6590477211537774E-12</c:v>
                </c:pt>
                <c:pt idx="79">
                  <c:v>2.7306526496762927E-9</c:v>
                </c:pt>
                <c:pt idx="80">
                  <c:v>3.990921624988192E-7</c:v>
                </c:pt>
                <c:pt idx="81">
                  <c:v>3.0154666528432876E-5</c:v>
                </c:pt>
                <c:pt idx="82">
                  <c:v>1.1779055083988323E-3</c:v>
                </c:pt>
                <c:pt idx="83">
                  <c:v>2.3787070896236998E-2</c:v>
                </c:pt>
                <c:pt idx="84">
                  <c:v>0.2483396546208505</c:v>
                </c:pt>
                <c:pt idx="85">
                  <c:v>1.340373306238817</c:v>
                </c:pt>
                <c:pt idx="86">
                  <c:v>3.7400728296318073</c:v>
                </c:pt>
                <c:pt idx="87">
                  <c:v>5.3952172826873079</c:v>
                </c:pt>
                <c:pt idx="88">
                  <c:v>4.0235778807489373</c:v>
                </c:pt>
                <c:pt idx="89">
                  <c:v>1.5512810087767221</c:v>
                </c:pt>
                <c:pt idx="90">
                  <c:v>0.30920259573750658</c:v>
                </c:pt>
                <c:pt idx="91">
                  <c:v>3.1861805202757151E-2</c:v>
                </c:pt>
                <c:pt idx="92">
                  <c:v>1.6973531732784582E-3</c:v>
                </c:pt>
                <c:pt idx="93">
                  <c:v>4.6746451222046526E-5</c:v>
                </c:pt>
                <c:pt idx="94">
                  <c:v>6.6557908837894209E-7</c:v>
                </c:pt>
                <c:pt idx="95">
                  <c:v>4.8992012729772156E-9</c:v>
                </c:pt>
                <c:pt idx="96">
                  <c:v>1.8643415848305474E-11</c:v>
                </c:pt>
                <c:pt idx="97">
                  <c:v>3.6677547084914907E-14</c:v>
                </c:pt>
                <c:pt idx="98">
                  <c:v>3.7303507730965833E-17</c:v>
                </c:pt>
                <c:pt idx="99">
                  <c:v>1.9614337827078951E-20</c:v>
                </c:pt>
                <c:pt idx="100">
                  <c:v>5.3317800138669328E-24</c:v>
                </c:pt>
                <c:pt idx="101">
                  <c:v>7.4928214765598021E-28</c:v>
                </c:pt>
                <c:pt idx="102">
                  <c:v>5.4436869178461567E-32</c:v>
                </c:pt>
                <c:pt idx="103">
                  <c:v>2.0446335641608181E-36</c:v>
                </c:pt>
                <c:pt idx="104">
                  <c:v>3.9702003510778336E-41</c:v>
                </c:pt>
                <c:pt idx="105">
                  <c:v>3.9855104544731371E-46</c:v>
                </c:pt>
                <c:pt idx="106">
                  <c:v>2.0683787796099775E-51</c:v>
                </c:pt>
                <c:pt idx="107">
                  <c:v>5.549460773674689E-57</c:v>
                </c:pt>
                <c:pt idx="108">
                  <c:v>7.6974360582114035E-63</c:v>
                </c:pt>
                <c:pt idx="109">
                  <c:v>5.5197065001144177E-69</c:v>
                </c:pt>
                <c:pt idx="110">
                  <c:v>2.0462583883884776E-75</c:v>
                </c:pt>
                <c:pt idx="111">
                  <c:v>3.9217471969331276E-82</c:v>
                </c:pt>
                <c:pt idx="112">
                  <c:v>3.4895503664435153E-85</c:v>
                </c:pt>
                <c:pt idx="113">
                  <c:v>2.5344318962461306E-81</c:v>
                </c:pt>
                <c:pt idx="114">
                  <c:v>1.4970119583861145E-77</c:v>
                </c:pt>
                <c:pt idx="115">
                  <c:v>7.1904329369229996E-74</c:v>
                </c:pt>
                <c:pt idx="116">
                  <c:v>2.8084709575129753E-70</c:v>
                </c:pt>
                <c:pt idx="117">
                  <c:v>8.9201048823032883E-67</c:v>
                </c:pt>
                <c:pt idx="118">
                  <c:v>2.3038548357676728E-63</c:v>
                </c:pt>
                <c:pt idx="119">
                  <c:v>4.8386631346851829E-60</c:v>
                </c:pt>
                <c:pt idx="120">
                  <c:v>8.2638188997145216E-57</c:v>
                </c:pt>
                <c:pt idx="121">
                  <c:v>1.1476813411754472E-53</c:v>
                </c:pt>
                <c:pt idx="122">
                  <c:v>1.2961252684996525E-50</c:v>
                </c:pt>
                <c:pt idx="123">
                  <c:v>1.1903036366201811E-47</c:v>
                </c:pt>
                <c:pt idx="124">
                  <c:v>8.8890156337342159E-45</c:v>
                </c:pt>
                <c:pt idx="125">
                  <c:v>5.3980226951869252E-42</c:v>
                </c:pt>
                <c:pt idx="126">
                  <c:v>2.665636146261623E-39</c:v>
                </c:pt>
                <c:pt idx="127">
                  <c:v>1.0704149303448296E-36</c:v>
                </c:pt>
                <c:pt idx="128">
                  <c:v>3.4953331340179806E-34</c:v>
                </c:pt>
                <c:pt idx="129">
                  <c:v>9.2813279027785195E-32</c:v>
                </c:pt>
                <c:pt idx="130">
                  <c:v>2.0040879889126821E-29</c:v>
                </c:pt>
                <c:pt idx="131">
                  <c:v>3.5189134133036517E-27</c:v>
                </c:pt>
                <c:pt idx="132">
                  <c:v>5.0244149911353248E-25</c:v>
                </c:pt>
                <c:pt idx="133">
                  <c:v>5.8337464731498678E-23</c:v>
                </c:pt>
                <c:pt idx="134">
                  <c:v>5.5080100817028477E-21</c:v>
                </c:pt>
                <c:pt idx="135">
                  <c:v>4.2288962281890282E-19</c:v>
                </c:pt>
                <c:pt idx="136">
                  <c:v>2.6402463841681964E-17</c:v>
                </c:pt>
                <c:pt idx="137">
                  <c:v>1.3404388649818585E-15</c:v>
                </c:pt>
                <c:pt idx="138">
                  <c:v>5.5339431430042242E-14</c:v>
                </c:pt>
                <c:pt idx="139">
                  <c:v>1.8578365417590461E-12</c:v>
                </c:pt>
                <c:pt idx="140">
                  <c:v>5.0718387244169655E-11</c:v>
                </c:pt>
                <c:pt idx="141">
                  <c:v>1.1259224958237129E-9</c:v>
                </c:pt>
                <c:pt idx="142">
                  <c:v>2.0325286875405448E-8</c:v>
                </c:pt>
                <c:pt idx="143">
                  <c:v>2.9836645770260759E-7</c:v>
                </c:pt>
                <c:pt idx="144">
                  <c:v>3.5616270332138238E-6</c:v>
                </c:pt>
                <c:pt idx="145">
                  <c:v>3.4572597203560042E-5</c:v>
                </c:pt>
                <c:pt idx="146">
                  <c:v>2.7289821829457294E-4</c:v>
                </c:pt>
                <c:pt idx="147">
                  <c:v>1.7516789888491931E-3</c:v>
                </c:pt>
                <c:pt idx="148">
                  <c:v>9.1430999568310346E-3</c:v>
                </c:pt>
                <c:pt idx="149">
                  <c:v>3.8807667557435602E-2</c:v>
                </c:pt>
                <c:pt idx="150">
                  <c:v>0.13394507243156942</c:v>
                </c:pt>
                <c:pt idx="151">
                  <c:v>0.37594219095192644</c:v>
                </c:pt>
                <c:pt idx="152">
                  <c:v>0.85802614478599315</c:v>
                </c:pt>
                <c:pt idx="153">
                  <c:v>1.5924474186609492</c:v>
                </c:pt>
                <c:pt idx="154">
                  <c:v>2.4033377469613098</c:v>
                </c:pt>
                <c:pt idx="155">
                  <c:v>2.9495084214068021</c:v>
                </c:pt>
                <c:pt idx="156">
                  <c:v>2.9435376830001001</c:v>
                </c:pt>
                <c:pt idx="157">
                  <c:v>2.3887719242451437</c:v>
                </c:pt>
                <c:pt idx="158">
                  <c:v>1.5763944554152494</c:v>
                </c:pt>
                <c:pt idx="159">
                  <c:v>0.8459413185558925</c:v>
                </c:pt>
                <c:pt idx="160">
                  <c:v>0.36914815620974778</c:v>
                </c:pt>
                <c:pt idx="161">
                  <c:v>0.13099245931982748</c:v>
                </c:pt>
                <c:pt idx="162">
                  <c:v>3.7798713161055618E-2</c:v>
                </c:pt>
                <c:pt idx="163">
                  <c:v>8.8693717889071402E-3</c:v>
                </c:pt>
                <c:pt idx="164">
                  <c:v>1.6923642092744374E-3</c:v>
                </c:pt>
                <c:pt idx="165">
                  <c:v>2.6259105659906165E-4</c:v>
                </c:pt>
                <c:pt idx="166">
                  <c:v>3.3132267249423852E-5</c:v>
                </c:pt>
                <c:pt idx="167">
                  <c:v>3.3994409952287427E-6</c:v>
                </c:pt>
                <c:pt idx="168">
                  <c:v>2.8362792366076287E-7</c:v>
                </c:pt>
                <c:pt idx="169">
                  <c:v>1.9243124533549841E-8</c:v>
                </c:pt>
                <c:pt idx="170">
                  <c:v>1.061664563917685E-9</c:v>
                </c:pt>
                <c:pt idx="171">
                  <c:v>4.7630394620821302E-11</c:v>
                </c:pt>
                <c:pt idx="172">
                  <c:v>1.7376654420745081E-12</c:v>
                </c:pt>
                <c:pt idx="173">
                  <c:v>5.1550546673411561E-14</c:v>
                </c:pt>
                <c:pt idx="174">
                  <c:v>1.2436137430714055E-15</c:v>
                </c:pt>
                <c:pt idx="175">
                  <c:v>2.4396238864052932E-17</c:v>
                </c:pt>
                <c:pt idx="176">
                  <c:v>3.8917538847093703E-19</c:v>
                </c:pt>
                <c:pt idx="177">
                  <c:v>5.0483910119736944E-21</c:v>
                </c:pt>
                <c:pt idx="178">
                  <c:v>5.3253202318465699E-23</c:v>
                </c:pt>
                <c:pt idx="179">
                  <c:v>4.5679737448193707E-25</c:v>
                </c:pt>
                <c:pt idx="180">
                  <c:v>3.1862995044134928E-27</c:v>
                </c:pt>
                <c:pt idx="181">
                  <c:v>1.8073186056658561E-29</c:v>
                </c:pt>
                <c:pt idx="182">
                  <c:v>8.3361970059158961E-32</c:v>
                </c:pt>
                <c:pt idx="183">
                  <c:v>3.1267009544004234E-34</c:v>
                </c:pt>
                <c:pt idx="184">
                  <c:v>9.536518363517117E-37</c:v>
                </c:pt>
                <c:pt idx="185">
                  <c:v>2.3652577770677663E-39</c:v>
                </c:pt>
                <c:pt idx="186">
                  <c:v>4.7703718705625906E-42</c:v>
                </c:pt>
                <c:pt idx="187">
                  <c:v>7.8236807106418029E-45</c:v>
                </c:pt>
                <c:pt idx="188">
                  <c:v>1.0434103197017201E-47</c:v>
                </c:pt>
                <c:pt idx="189">
                  <c:v>1.1315773964374298E-50</c:v>
                </c:pt>
                <c:pt idx="190">
                  <c:v>9.9792643284450783E-54</c:v>
                </c:pt>
                <c:pt idx="191">
                  <c:v>7.1564545157184131E-57</c:v>
                </c:pt>
                <c:pt idx="192">
                  <c:v>4.1733271534116853E-60</c:v>
                </c:pt>
                <c:pt idx="193">
                  <c:v>1.9790286127627768E-63</c:v>
                </c:pt>
                <c:pt idx="194">
                  <c:v>7.6314461152023223E-67</c:v>
                </c:pt>
                <c:pt idx="195">
                  <c:v>2.3930222542311406E-70</c:v>
                </c:pt>
                <c:pt idx="196">
                  <c:v>6.1019937618454102E-74</c:v>
                </c:pt>
                <c:pt idx="197">
                  <c:v>1.265266203579551E-77</c:v>
                </c:pt>
                <c:pt idx="198">
                  <c:v>2.1334240316028413E-81</c:v>
                </c:pt>
                <c:pt idx="199">
                  <c:v>2.9252136034888274E-85</c:v>
                </c:pt>
                <c:pt idx="200">
                  <c:v>3.2615430296747208E-89</c:v>
                </c:pt>
                <c:pt idx="201">
                  <c:v>2.9571528108665678E-93</c:v>
                </c:pt>
                <c:pt idx="202">
                  <c:v>2.1802663327249046E-97</c:v>
                </c:pt>
                <c:pt idx="203">
                  <c:v>1.3071651369020871E-101</c:v>
                </c:pt>
                <c:pt idx="204">
                  <c:v>6.3728910038940046E-106</c:v>
                </c:pt>
                <c:pt idx="205">
                  <c:v>2.5265485714625832E-110</c:v>
                </c:pt>
                <c:pt idx="206">
                  <c:v>8.1452410106246535E-115</c:v>
                </c:pt>
                <c:pt idx="207">
                  <c:v>2.1353317289705866E-119</c:v>
                </c:pt>
                <c:pt idx="208">
                  <c:v>4.5521010472777879E-124</c:v>
                </c:pt>
                <c:pt idx="209">
                  <c:v>7.8912092768158817E-129</c:v>
                </c:pt>
                <c:pt idx="210">
                  <c:v>1.1123983983430815E-133</c:v>
                </c:pt>
                <c:pt idx="211">
                  <c:v>1.2751529360456927E-138</c:v>
                </c:pt>
                <c:pt idx="212">
                  <c:v>1.1886372112458807E-143</c:v>
                </c:pt>
                <c:pt idx="213">
                  <c:v>9.0099316314691749E-149</c:v>
                </c:pt>
                <c:pt idx="214">
                  <c:v>5.5536536978005829E-154</c:v>
                </c:pt>
                <c:pt idx="215">
                  <c:v>2.7836922610375971E-159</c:v>
                </c:pt>
                <c:pt idx="216">
                  <c:v>1.1346156645952654E-164</c:v>
                </c:pt>
                <c:pt idx="217">
                  <c:v>3.7606373481117989E-170</c:v>
                </c:pt>
                <c:pt idx="218">
                  <c:v>1.0135828674772251E-175</c:v>
                </c:pt>
                <c:pt idx="219">
                  <c:v>2.2214789066147926E-181</c:v>
                </c:pt>
                <c:pt idx="220">
                  <c:v>3.9592256393760817E-187</c:v>
                </c:pt>
                <c:pt idx="221">
                  <c:v>5.7380382528209049E-193</c:v>
                </c:pt>
                <c:pt idx="222">
                  <c:v>6.7624139464631222E-199</c:v>
                </c:pt>
                <c:pt idx="223">
                  <c:v>6.4807488382345587E-205</c:v>
                </c:pt>
                <c:pt idx="224">
                  <c:v>5.0504927995282589E-211</c:v>
                </c:pt>
                <c:pt idx="225">
                  <c:v>3.200570871784448E-217</c:v>
                </c:pt>
                <c:pt idx="226">
                  <c:v>1.6493263771555825E-223</c:v>
                </c:pt>
                <c:pt idx="227">
                  <c:v>3.0798172713414924E-227</c:v>
                </c:pt>
                <c:pt idx="228">
                  <c:v>7.161026112560063E-225</c:v>
                </c:pt>
                <c:pt idx="229">
                  <c:v>1.6216878901453526E-222</c:v>
                </c:pt>
                <c:pt idx="230">
                  <c:v>3.568825362709643E-220</c:v>
                </c:pt>
                <c:pt idx="231">
                  <c:v>7.6321926887670974E-218</c:v>
                </c:pt>
                <c:pt idx="232">
                  <c:v>1.5861321308181083E-215</c:v>
                </c:pt>
                <c:pt idx="233">
                  <c:v>3.2032837165383793E-213</c:v>
                </c:pt>
                <c:pt idx="234">
                  <c:v>6.2866235629037351E-211</c:v>
                </c:pt>
                <c:pt idx="235">
                  <c:v>1.1989622591912424E-208</c:v>
                </c:pt>
                <c:pt idx="236">
                  <c:v>2.2220794143202909E-206</c:v>
                </c:pt>
                <c:pt idx="237">
                  <c:v>4.002023607207276E-204</c:v>
                </c:pt>
                <c:pt idx="238">
                  <c:v>7.0043158694553083E-202</c:v>
                </c:pt>
                <c:pt idx="239">
                  <c:v>1.1912908512354008E-199</c:v>
                </c:pt>
                <c:pt idx="240">
                  <c:v>1.9689554818710586E-197</c:v>
                </c:pt>
                <c:pt idx="241">
                  <c:v>3.1624232471438868E-195</c:v>
                </c:pt>
                <c:pt idx="242">
                  <c:v>4.9359425656197475E-193</c:v>
                </c:pt>
                <c:pt idx="243">
                  <c:v>7.4866272057978327E-191</c:v>
                </c:pt>
                <c:pt idx="244">
                  <c:v>1.103489805512426E-188</c:v>
                </c:pt>
                <c:pt idx="245">
                  <c:v>1.5805798799526982E-186</c:v>
                </c:pt>
                <c:pt idx="246">
                  <c:v>2.2000400148486399E-184</c:v>
                </c:pt>
                <c:pt idx="247">
                  <c:v>2.9758478132620747E-182</c:v>
                </c:pt>
                <c:pt idx="248">
                  <c:v>3.9116218327287313E-180</c:v>
                </c:pt>
                <c:pt idx="249">
                  <c:v>4.996535902133233E-178</c:v>
                </c:pt>
                <c:pt idx="250">
                  <c:v>6.2022200402964215E-176</c:v>
                </c:pt>
                <c:pt idx="251">
                  <c:v>7.4815457196251744E-174</c:v>
                </c:pt>
                <c:pt idx="252">
                  <c:v>8.7700386089799646E-172</c:v>
                </c:pt>
                <c:pt idx="253">
                  <c:v>9.9902805198852349E-170</c:v>
                </c:pt>
                <c:pt idx="254">
                  <c:v>1.10591021000108E-167</c:v>
                </c:pt>
                <c:pt idx="255">
                  <c:v>1.1896742424658315E-165</c:v>
                </c:pt>
                <c:pt idx="256">
                  <c:v>1.2436616909683824E-163</c:v>
                </c:pt>
                <c:pt idx="257">
                  <c:v>1.2634046222979192E-161</c:v>
                </c:pt>
                <c:pt idx="258">
                  <c:v>1.247236100901854E-159</c:v>
                </c:pt>
                <c:pt idx="259">
                  <c:v>1.1965225587747837E-157</c:v>
                </c:pt>
                <c:pt idx="260">
                  <c:v>1.1154731368215239E-155</c:v>
                </c:pt>
                <c:pt idx="261">
                  <c:v>1.0105628936114089E-153</c:v>
                </c:pt>
                <c:pt idx="262">
                  <c:v>8.8967950452594195E-152</c:v>
                </c:pt>
                <c:pt idx="263">
                  <c:v>7.6114926255332405E-150</c:v>
                </c:pt>
                <c:pt idx="264">
                  <c:v>6.328081775306393E-148</c:v>
                </c:pt>
                <c:pt idx="265">
                  <c:v>5.1125826428520865E-146</c:v>
                </c:pt>
                <c:pt idx="266">
                  <c:v>4.0139744755278918E-144</c:v>
                </c:pt>
                <c:pt idx="267">
                  <c:v>3.0624914049879897E-142</c:v>
                </c:pt>
                <c:pt idx="268">
                  <c:v>2.2706027380562528E-140</c:v>
                </c:pt>
                <c:pt idx="269">
                  <c:v>1.635962870055316E-138</c:v>
                </c:pt>
                <c:pt idx="270">
                  <c:v>1.1454383905167486E-136</c:v>
                </c:pt>
                <c:pt idx="271">
                  <c:v>7.7935627006932663E-135</c:v>
                </c:pt>
                <c:pt idx="272">
                  <c:v>5.1530735281865221E-133</c:v>
                </c:pt>
                <c:pt idx="273">
                  <c:v>3.3110264623253336E-131</c:v>
                </c:pt>
                <c:pt idx="274">
                  <c:v>2.0674021844233598E-129</c:v>
                </c:pt>
                <c:pt idx="275">
                  <c:v>1.2544498289771905E-127</c:v>
                </c:pt>
                <c:pt idx="276">
                  <c:v>7.3968639219100639E-126</c:v>
                </c:pt>
                <c:pt idx="277">
                  <c:v>4.2384588244537624E-124</c:v>
                </c:pt>
                <c:pt idx="278">
                  <c:v>2.3601212459902855E-122</c:v>
                </c:pt>
                <c:pt idx="279">
                  <c:v>1.2771051822707754E-120</c:v>
                </c:pt>
                <c:pt idx="280">
                  <c:v>6.7156031887929392E-119</c:v>
                </c:pt>
                <c:pt idx="281">
                  <c:v>3.431700617394026E-117</c:v>
                </c:pt>
                <c:pt idx="282">
                  <c:v>1.7041184002156685E-115</c:v>
                </c:pt>
                <c:pt idx="283">
                  <c:v>8.2234895602064442E-114</c:v>
                </c:pt>
                <c:pt idx="284">
                  <c:v>3.8563685447848126E-112</c:v>
                </c:pt>
                <c:pt idx="285">
                  <c:v>1.7573850392715231E-110</c:v>
                </c:pt>
                <c:pt idx="286">
                  <c:v>7.7825393411589856E-109</c:v>
                </c:pt>
                <c:pt idx="287">
                  <c:v>3.3492050032188564E-107</c:v>
                </c:pt>
                <c:pt idx="288">
                  <c:v>1.4006452235999124E-105</c:v>
                </c:pt>
                <c:pt idx="289">
                  <c:v>5.6922054218110234E-104</c:v>
                </c:pt>
                <c:pt idx="290">
                  <c:v>2.2480138955076217E-102</c:v>
                </c:pt>
                <c:pt idx="291">
                  <c:v>8.6274693455593746E-101</c:v>
                </c:pt>
                <c:pt idx="292">
                  <c:v>3.2176134234712905E-99</c:v>
                </c:pt>
                <c:pt idx="293">
                  <c:v>1.1661389785493057E-97</c:v>
                </c:pt>
                <c:pt idx="294">
                  <c:v>4.1070762486562614E-96</c:v>
                </c:pt>
                <c:pt idx="295">
                  <c:v>1.4056630409329254E-94</c:v>
                </c:pt>
                <c:pt idx="296">
                  <c:v>4.6751515463710133E-93</c:v>
                </c:pt>
                <c:pt idx="297">
                  <c:v>1.5110407167738176E-91</c:v>
                </c:pt>
                <c:pt idx="298">
                  <c:v>4.7459444177499456E-90</c:v>
                </c:pt>
                <c:pt idx="299">
                  <c:v>1.448555485140983E-88</c:v>
                </c:pt>
                <c:pt idx="300">
                  <c:v>4.2964882558889866E-87</c:v>
                </c:pt>
                <c:pt idx="301">
                  <c:v>1.2383919771435374E-85</c:v>
                </c:pt>
                <c:pt idx="302">
                  <c:v>3.4687151511384219E-84</c:v>
                </c:pt>
                <c:pt idx="303">
                  <c:v>9.4415903090196545E-83</c:v>
                </c:pt>
                <c:pt idx="304">
                  <c:v>2.4973974991701682E-81</c:v>
                </c:pt>
                <c:pt idx="305">
                  <c:v>6.4194260486598503E-80</c:v>
                </c:pt>
                <c:pt idx="306">
                  <c:v>1.6035065364371258E-78</c:v>
                </c:pt>
                <c:pt idx="307">
                  <c:v>3.8923445387139794E-77</c:v>
                </c:pt>
                <c:pt idx="308">
                  <c:v>9.1815884777850354E-76</c:v>
                </c:pt>
                <c:pt idx="309">
                  <c:v>2.104700858620971E-74</c:v>
                </c:pt>
                <c:pt idx="310">
                  <c:v>4.6884462294942409E-73</c:v>
                </c:pt>
                <c:pt idx="311">
                  <c:v>1.0149239654196952E-71</c:v>
                </c:pt>
                <c:pt idx="312">
                  <c:v>2.1350304946078842E-70</c:v>
                </c:pt>
                <c:pt idx="313">
                  <c:v>4.3645619676910168E-69</c:v>
                </c:pt>
                <c:pt idx="314">
                  <c:v>8.6704822241690727E-68</c:v>
                </c:pt>
                <c:pt idx="315">
                  <c:v>1.6738319260866483E-66</c:v>
                </c:pt>
                <c:pt idx="316">
                  <c:v>3.1401214742485697E-65</c:v>
                </c:pt>
                <c:pt idx="317">
                  <c:v>5.724625190990705E-64</c:v>
                </c:pt>
                <c:pt idx="318">
                  <c:v>1.0141768022517013E-62</c:v>
                </c:pt>
                <c:pt idx="319">
                  <c:v>1.7460082618817826E-61</c:v>
                </c:pt>
                <c:pt idx="320">
                  <c:v>2.9210898994582599E-60</c:v>
                </c:pt>
                <c:pt idx="321">
                  <c:v>4.7490807970352918E-59</c:v>
                </c:pt>
                <c:pt idx="322">
                  <c:v>7.5030907704855853E-58</c:v>
                </c:pt>
                <c:pt idx="323">
                  <c:v>1.1519585414633519E-56</c:v>
                </c:pt>
                <c:pt idx="324">
                  <c:v>1.718697735760708E-55</c:v>
                </c:pt>
                <c:pt idx="325">
                  <c:v>2.4918859825963591E-54</c:v>
                </c:pt>
                <c:pt idx="326">
                  <c:v>3.5109353791949547E-53</c:v>
                </c:pt>
                <c:pt idx="327">
                  <c:v>4.8071039312503355E-52</c:v>
                </c:pt>
                <c:pt idx="328">
                  <c:v>6.3960256140132932E-51</c:v>
                </c:pt>
                <c:pt idx="329">
                  <c:v>8.2699499933903138E-50</c:v>
                </c:pt>
                <c:pt idx="330">
                  <c:v>1.0391101317515676E-48</c:v>
                </c:pt>
                <c:pt idx="331">
                  <c:v>1.2687798769230089E-47</c:v>
                </c:pt>
                <c:pt idx="332">
                  <c:v>1.5054869366249376E-46</c:v>
                </c:pt>
                <c:pt idx="333">
                  <c:v>1.7359359913324617E-45</c:v>
                </c:pt>
                <c:pt idx="334">
                  <c:v>1.9451649274098754E-44</c:v>
                </c:pt>
                <c:pt idx="335">
                  <c:v>2.1180936582955655E-43</c:v>
                </c:pt>
                <c:pt idx="336">
                  <c:v>2.2412995101440994E-42</c:v>
                </c:pt>
                <c:pt idx="337">
                  <c:v>2.3047331007343494E-41</c:v>
                </c:pt>
                <c:pt idx="338">
                  <c:v>2.3030713298793519E-40</c:v>
                </c:pt>
                <c:pt idx="339">
                  <c:v>2.2364549040111915E-39</c:v>
                </c:pt>
                <c:pt idx="340">
                  <c:v>2.1104686663662485E-38</c:v>
                </c:pt>
                <c:pt idx="341">
                  <c:v>1.9353685463466087E-37</c:v>
                </c:pt>
                <c:pt idx="342">
                  <c:v>1.7247035420131824E-36</c:v>
                </c:pt>
                <c:pt idx="343">
                  <c:v>1.4935894546999726E-35</c:v>
                </c:pt>
                <c:pt idx="344">
                  <c:v>1.2569384997898663E-34</c:v>
                </c:pt>
                <c:pt idx="345">
                  <c:v>1.0279283066733909E-33</c:v>
                </c:pt>
                <c:pt idx="346">
                  <c:v>8.1691642710480725E-33</c:v>
                </c:pt>
                <c:pt idx="347">
                  <c:v>6.3089696696999416E-32</c:v>
                </c:pt>
                <c:pt idx="348">
                  <c:v>4.7348394407608032E-31</c:v>
                </c:pt>
                <c:pt idx="349">
                  <c:v>3.4531709629614071E-30</c:v>
                </c:pt>
                <c:pt idx="350">
                  <c:v>2.4473546649347677E-29</c:v>
                </c:pt>
                <c:pt idx="351">
                  <c:v>1.6855504198052291E-28</c:v>
                </c:pt>
                <c:pt idx="352">
                  <c:v>1.1281129691520548E-27</c:v>
                </c:pt>
                <c:pt idx="353">
                  <c:v>7.3371845472872353E-27</c:v>
                </c:pt>
                <c:pt idx="354">
                  <c:v>4.6373758940829263E-26</c:v>
                </c:pt>
                <c:pt idx="355">
                  <c:v>2.848270057040587E-25</c:v>
                </c:pt>
                <c:pt idx="356">
                  <c:v>1.7000278463993675E-24</c:v>
                </c:pt>
                <c:pt idx="357">
                  <c:v>9.8604540309168213E-24</c:v>
                </c:pt>
                <c:pt idx="358">
                  <c:v>5.5578112957644952E-23</c:v>
                </c:pt>
                <c:pt idx="359">
                  <c:v>3.0442245793066988E-22</c:v>
                </c:pt>
                <c:pt idx="360">
                  <c:v>1.6203751936960273E-21</c:v>
                </c:pt>
                <c:pt idx="361">
                  <c:v>8.3814757048362623E-21</c:v>
                </c:pt>
                <c:pt idx="362">
                  <c:v>4.2129994431279352E-20</c:v>
                </c:pt>
                <c:pt idx="363">
                  <c:v>2.0579192029656034E-19</c:v>
                </c:pt>
                <c:pt idx="364">
                  <c:v>9.7685756563648823E-19</c:v>
                </c:pt>
                <c:pt idx="365">
                  <c:v>4.5060932602188942E-18</c:v>
                </c:pt>
                <c:pt idx="366">
                  <c:v>2.0199243937643513E-17</c:v>
                </c:pt>
                <c:pt idx="367">
                  <c:v>8.7990555381582151E-17</c:v>
                </c:pt>
                <c:pt idx="368">
                  <c:v>3.7248004450620594E-16</c:v>
                </c:pt>
                <c:pt idx="369">
                  <c:v>1.5322723645034013E-15</c:v>
                </c:pt>
                <c:pt idx="370">
                  <c:v>6.1254067666743061E-15</c:v>
                </c:pt>
                <c:pt idx="371">
                  <c:v>2.3795777846574234E-14</c:v>
                </c:pt>
                <c:pt idx="372">
                  <c:v>8.9831961833752633E-14</c:v>
                </c:pt>
                <c:pt idx="373">
                  <c:v>3.2955497302253007E-13</c:v>
                </c:pt>
                <c:pt idx="374">
                  <c:v>1.1748728330104926E-12</c:v>
                </c:pt>
                <c:pt idx="375">
                  <c:v>4.0702385223214549E-12</c:v>
                </c:pt>
                <c:pt idx="376">
                  <c:v>1.3702975011650182E-11</c:v>
                </c:pt>
                <c:pt idx="377">
                  <c:v>4.4830736936823112E-11</c:v>
                </c:pt>
                <c:pt idx="378">
                  <c:v>1.4252888801384308E-10</c:v>
                </c:pt>
                <c:pt idx="379">
                  <c:v>4.4034789285291687E-10</c:v>
                </c:pt>
                <c:pt idx="380">
                  <c:v>1.3220715355148501E-9</c:v>
                </c:pt>
                <c:pt idx="381">
                  <c:v>3.8572695953179321E-9</c:v>
                </c:pt>
                <c:pt idx="382">
                  <c:v>1.0936315731093487E-8</c:v>
                </c:pt>
                <c:pt idx="383">
                  <c:v>3.0132009269937622E-8</c:v>
                </c:pt>
                <c:pt idx="384">
                  <c:v>8.0677262152118329E-8</c:v>
                </c:pt>
                <c:pt idx="385">
                  <c:v>2.0991342641555385E-7</c:v>
                </c:pt>
                <c:pt idx="386">
                  <c:v>5.3075646198119343E-7</c:v>
                </c:pt>
                <c:pt idx="387">
                  <c:v>1.3041164404063796E-6</c:v>
                </c:pt>
                <c:pt idx="388">
                  <c:v>3.1138913573531622E-6</c:v>
                </c:pt>
                <c:pt idx="389">
                  <c:v>7.2253110634584524E-6</c:v>
                </c:pt>
                <c:pt idx="390">
                  <c:v>1.6292046790498775E-5</c:v>
                </c:pt>
                <c:pt idx="391">
                  <c:v>3.5699386692606224E-5</c:v>
                </c:pt>
                <c:pt idx="392">
                  <c:v>7.601719988763116E-5</c:v>
                </c:pt>
                <c:pt idx="393">
                  <c:v>1.573000961431561E-4</c:v>
                </c:pt>
                <c:pt idx="394">
                  <c:v>3.1630941186485941E-4</c:v>
                </c:pt>
                <c:pt idx="395">
                  <c:v>6.1810356429232386E-4</c:v>
                </c:pt>
                <c:pt idx="396">
                  <c:v>1.1737521154296447E-3</c:v>
                </c:pt>
                <c:pt idx="397">
                  <c:v>2.1659954239310699E-3</c:v>
                </c:pt>
                <c:pt idx="398">
                  <c:v>3.8842277643861747E-3</c:v>
                </c:pt>
                <c:pt idx="399">
                  <c:v>6.7688961092266294E-3</c:v>
                </c:pt>
                <c:pt idx="400">
                  <c:v>1.1462966295036282E-2</c:v>
                </c:pt>
                <c:pt idx="401">
                  <c:v>1.8864364925196768E-2</c:v>
                </c:pt>
                <c:pt idx="402">
                  <c:v>3.0168475844348393E-2</c:v>
                </c:pt>
                <c:pt idx="403">
                  <c:v>4.6884636870982981E-2</c:v>
                </c:pt>
                <c:pt idx="404">
                  <c:v>7.0806601575932271E-2</c:v>
                </c:pt>
                <c:pt idx="405">
                  <c:v>0.10391612679147681</c:v>
                </c:pt>
                <c:pt idx="406">
                  <c:v>0.14820339705731006</c:v>
                </c:pt>
                <c:pt idx="407">
                  <c:v>0.2053994954914479</c:v>
                </c:pt>
                <c:pt idx="408">
                  <c:v>0.27663466043841328</c:v>
                </c:pt>
                <c:pt idx="409">
                  <c:v>0.36205939455281982</c:v>
                </c:pt>
                <c:pt idx="410">
                  <c:v>0.46048878231962792</c:v>
                </c:pt>
                <c:pt idx="411">
                  <c:v>0.56914679694053061</c:v>
                </c:pt>
                <c:pt idx="412">
                  <c:v>0.68358975257959753</c:v>
                </c:pt>
                <c:pt idx="413">
                  <c:v>0.79787121682029971</c:v>
                </c:pt>
                <c:pt idx="414">
                  <c:v>0.904973911022671</c:v>
                </c:pt>
                <c:pt idx="415">
                  <c:v>0.99748259682791285</c:v>
                </c:pt>
                <c:pt idx="416">
                  <c:v>1.0684165380760153</c:v>
                </c:pt>
                <c:pt idx="417">
                  <c:v>1.1120949873510024</c:v>
                </c:pt>
                <c:pt idx="418">
                  <c:v>1.1248877084255124</c:v>
                </c:pt>
                <c:pt idx="419">
                  <c:v>1.1057131283915163</c:v>
                </c:pt>
                <c:pt idx="420">
                  <c:v>1.0561893102100908</c:v>
                </c:pt>
                <c:pt idx="421">
                  <c:v>0.98040851814751784</c:v>
                </c:pt>
                <c:pt idx="422">
                  <c:v>0.88437893768794518</c:v>
                </c:pt>
                <c:pt idx="423">
                  <c:v>0.77523917841687362</c:v>
                </c:pt>
                <c:pt idx="424">
                  <c:v>0.66038779933949709</c:v>
                </c:pt>
                <c:pt idx="425">
                  <c:v>0.54667394595935148</c:v>
                </c:pt>
                <c:pt idx="426">
                  <c:v>0.43976809489265845</c:v>
                </c:pt>
                <c:pt idx="427">
                  <c:v>0.3437835301301943</c:v>
                </c:pt>
                <c:pt idx="428">
                  <c:v>0.26116346511068705</c:v>
                </c:pt>
                <c:pt idx="429">
                  <c:v>0.19279944716925015</c:v>
                </c:pt>
                <c:pt idx="430">
                  <c:v>0.1383136853210411</c:v>
                </c:pt>
                <c:pt idx="431">
                  <c:v>9.6425195633303346E-2</c:v>
                </c:pt>
                <c:pt idx="432">
                  <c:v>6.5325374921154186E-2</c:v>
                </c:pt>
                <c:pt idx="433">
                  <c:v>4.3007014956603466E-2</c:v>
                </c:pt>
                <c:pt idx="434">
                  <c:v>2.7514567826723117E-2</c:v>
                </c:pt>
                <c:pt idx="435">
                  <c:v>1.7106142998264861E-2</c:v>
                </c:pt>
                <c:pt idx="436">
                  <c:v>1.0334929237269285E-2</c:v>
                </c:pt>
                <c:pt idx="437">
                  <c:v>6.0677673859584613E-3</c:v>
                </c:pt>
                <c:pt idx="438">
                  <c:v>3.4619145654413009E-3</c:v>
                </c:pt>
                <c:pt idx="439">
                  <c:v>1.9194189375352721E-3</c:v>
                </c:pt>
                <c:pt idx="440">
                  <c:v>1.034163513958058E-3</c:v>
                </c:pt>
                <c:pt idx="441">
                  <c:v>5.4147031751722058E-4</c:v>
                </c:pt>
                <c:pt idx="442">
                  <c:v>2.7550285509959113E-4</c:v>
                </c:pt>
                <c:pt idx="443">
                  <c:v>1.3622084194389838E-4</c:v>
                </c:pt>
                <c:pt idx="444">
                  <c:v>6.5452618139699308E-5</c:v>
                </c:pt>
                <c:pt idx="445">
                  <c:v>3.0561628554333156E-5</c:v>
                </c:pt>
                <c:pt idx="446">
                  <c:v>1.3867301867405236E-5</c:v>
                </c:pt>
                <c:pt idx="447">
                  <c:v>6.114676039740849E-6</c:v>
                </c:pt>
                <c:pt idx="448">
                  <c:v>2.6201185548525199E-6</c:v>
                </c:pt>
                <c:pt idx="449">
                  <c:v>1.0910243396226081E-6</c:v>
                </c:pt>
                <c:pt idx="450">
                  <c:v>4.414829570252539E-7</c:v>
                </c:pt>
                <c:pt idx="451">
                  <c:v>1.7360389022953052E-7</c:v>
                </c:pt>
                <c:pt idx="452">
                  <c:v>6.6339313008234027E-8</c:v>
                </c:pt>
                <c:pt idx="453">
                  <c:v>2.4634768949744686E-8</c:v>
                </c:pt>
                <c:pt idx="454">
                  <c:v>8.8898006803826854E-9</c:v>
                </c:pt>
                <c:pt idx="455">
                  <c:v>3.1174648164269566E-9</c:v>
                </c:pt>
                <c:pt idx="456">
                  <c:v>1.0623731953975562E-9</c:v>
                </c:pt>
                <c:pt idx="457">
                  <c:v>3.5181848575321831E-10</c:v>
                </c:pt>
                <c:pt idx="458">
                  <c:v>1.1322079819449303E-10</c:v>
                </c:pt>
                <c:pt idx="459">
                  <c:v>3.5407867895427265E-11</c:v>
                </c:pt>
                <c:pt idx="460">
                  <c:v>1.0760670841734903E-11</c:v>
                </c:pt>
                <c:pt idx="461">
                  <c:v>3.1779343727816511E-12</c:v>
                </c:pt>
                <c:pt idx="462">
                  <c:v>9.1204550767955709E-13</c:v>
                </c:pt>
                <c:pt idx="463">
                  <c:v>2.543630942687508E-13</c:v>
                </c:pt>
                <c:pt idx="464">
                  <c:v>6.893784402115271E-14</c:v>
                </c:pt>
                <c:pt idx="465">
                  <c:v>1.815629796565185E-14</c:v>
                </c:pt>
                <c:pt idx="466">
                  <c:v>4.6468955680227271E-15</c:v>
                </c:pt>
                <c:pt idx="467">
                  <c:v>1.1557516716907916E-15</c:v>
                </c:pt>
                <c:pt idx="468">
                  <c:v>2.7933937352074271E-16</c:v>
                </c:pt>
                <c:pt idx="469">
                  <c:v>6.5609357690256536E-17</c:v>
                </c:pt>
                <c:pt idx="470">
                  <c:v>1.4974951485153527E-17</c:v>
                </c:pt>
                <c:pt idx="471">
                  <c:v>3.3214756182131313E-18</c:v>
                </c:pt>
                <c:pt idx="472">
                  <c:v>7.1591707424434904E-19</c:v>
                </c:pt>
                <c:pt idx="473">
                  <c:v>1.499548022387339E-19</c:v>
                </c:pt>
                <c:pt idx="474">
                  <c:v>3.0522776971363083E-20</c:v>
                </c:pt>
                <c:pt idx="475">
                  <c:v>6.0374523334903467E-21</c:v>
                </c:pt>
                <c:pt idx="476">
                  <c:v>1.1605113527730246E-21</c:v>
                </c:pt>
                <c:pt idx="477">
                  <c:v>2.1677594014994155E-22</c:v>
                </c:pt>
                <c:pt idx="478">
                  <c:v>3.9349459403152426E-23</c:v>
                </c:pt>
                <c:pt idx="479">
                  <c:v>6.9411666072179558E-24</c:v>
                </c:pt>
                <c:pt idx="480">
                  <c:v>1.1898498880540269E-24</c:v>
                </c:pt>
                <c:pt idx="481">
                  <c:v>1.9820649699708795E-25</c:v>
                </c:pt>
                <c:pt idx="482">
                  <c:v>3.2085558614897084E-26</c:v>
                </c:pt>
                <c:pt idx="483">
                  <c:v>5.0473954316166101E-27</c:v>
                </c:pt>
                <c:pt idx="484">
                  <c:v>7.7159794532940362E-28</c:v>
                </c:pt>
                <c:pt idx="485">
                  <c:v>1.1462538343056583E-28</c:v>
                </c:pt>
                <c:pt idx="486">
                  <c:v>1.6547658403271135E-29</c:v>
                </c:pt>
                <c:pt idx="487">
                  <c:v>2.3214444692791171E-30</c:v>
                </c:pt>
                <c:pt idx="488">
                  <c:v>3.1647984599883701E-31</c:v>
                </c:pt>
                <c:pt idx="489">
                  <c:v>4.1927582718695227E-32</c:v>
                </c:pt>
                <c:pt idx="490">
                  <c:v>5.3978349007239728E-33</c:v>
                </c:pt>
                <c:pt idx="491">
                  <c:v>6.75313413920731E-34</c:v>
                </c:pt>
                <c:pt idx="492">
                  <c:v>8.2102647620585376E-35</c:v>
                </c:pt>
                <c:pt idx="493">
                  <c:v>9.7000719378096499E-36</c:v>
                </c:pt>
                <c:pt idx="494">
                  <c:v>1.1136757281376016E-36</c:v>
                </c:pt>
                <c:pt idx="495">
                  <c:v>1.2425347995187616E-37</c:v>
                </c:pt>
                <c:pt idx="496">
                  <c:v>1.3471761132426419E-38</c:v>
                </c:pt>
                <c:pt idx="497">
                  <c:v>1.4194045512301707E-39</c:v>
                </c:pt>
                <c:pt idx="498">
                  <c:v>1.4532958046466379E-40</c:v>
                </c:pt>
                <c:pt idx="499">
                  <c:v>1.4459985350557666E-41</c:v>
                </c:pt>
                <c:pt idx="500">
                  <c:v>1.3981304451303498E-42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BA-4427-8A00-2702FC7BF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834752"/>
        <c:axId val="81837440"/>
      </c:scatterChart>
      <c:valAx>
        <c:axId val="81834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tR,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1837440"/>
        <c:crosses val="autoZero"/>
        <c:crossBetween val="midCat"/>
      </c:valAx>
      <c:valAx>
        <c:axId val="8183744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Response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1834752"/>
        <c:crosses val="autoZero"/>
        <c:crossBetween val="midCat"/>
      </c:valAx>
      <c:spPr>
        <a:ln>
          <a:solidFill>
            <a:schemeClr val="accent1"/>
          </a:solidFill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'LSS Calculations'!$B$24</c:f>
              <c:strCache>
                <c:ptCount val="1"/>
                <c:pt idx="0">
                  <c:v>Amitriptyline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7816656344923176"/>
                  <c:y val="-0.16658286690067356"/>
                </c:manualLayout>
              </c:layout>
              <c:numFmt formatCode="General" sourceLinked="0"/>
            </c:trendlineLbl>
          </c:trendline>
          <c:xVal>
            <c:numRef>
              <c:f>'LSS Calculations'!$D$11:$L$11</c:f>
              <c:numCache>
                <c:formatCode>General</c:formatCode>
                <c:ptCount val="9"/>
                <c:pt idx="0">
                  <c:v>0.5</c:v>
                </c:pt>
                <c:pt idx="1">
                  <c:v>0.4</c:v>
                </c:pt>
                <c:pt idx="2">
                  <c:v>0.3</c:v>
                </c:pt>
              </c:numCache>
            </c:numRef>
          </c:xVal>
          <c:yVal>
            <c:numRef>
              <c:f>'LSS Calculations'!$D$24:$L$24</c:f>
              <c:numCache>
                <c:formatCode>0.00</c:formatCode>
                <c:ptCount val="9"/>
                <c:pt idx="0">
                  <c:v>-4.5757490560675171E-2</c:v>
                </c:pt>
                <c:pt idx="1">
                  <c:v>0.27839608002851324</c:v>
                </c:pt>
                <c:pt idx="2">
                  <c:v>0.67839608002851348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B1-4292-903D-5BA2DE2A1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424192"/>
        <c:axId val="82426496"/>
      </c:scatterChart>
      <c:valAx>
        <c:axId val="82424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2426496"/>
        <c:crosses val="autoZero"/>
        <c:crossBetween val="midCat"/>
      </c:valAx>
      <c:valAx>
        <c:axId val="82426496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82424192"/>
        <c:crosses val="autoZero"/>
        <c:crossBetween val="midCat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'LSS Calculations'!$B$25</c:f>
              <c:strCache>
                <c:ptCount val="1"/>
                <c:pt idx="0">
                  <c:v>n-Butylbenzoic acid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25945939925826106"/>
                  <c:y val="7.9212704258741856E-2"/>
                </c:manualLayout>
              </c:layout>
              <c:numFmt formatCode="General" sourceLinked="0"/>
            </c:trendlineLbl>
          </c:trendline>
          <c:xVal>
            <c:numRef>
              <c:f>'LSS Calculations'!$D$11:$L$11</c:f>
              <c:numCache>
                <c:formatCode>General</c:formatCode>
                <c:ptCount val="9"/>
                <c:pt idx="0">
                  <c:v>0.5</c:v>
                </c:pt>
                <c:pt idx="1">
                  <c:v>0.4</c:v>
                </c:pt>
                <c:pt idx="2">
                  <c:v>0.3</c:v>
                </c:pt>
              </c:numCache>
            </c:numRef>
          </c:xVal>
          <c:yVal>
            <c:numRef>
              <c:f>'LSS Calculations'!$D$25:$L$25</c:f>
              <c:numCache>
                <c:formatCode>0.00</c:formatCode>
                <c:ptCount val="9"/>
                <c:pt idx="0">
                  <c:v>0.49277608002851375</c:v>
                </c:pt>
                <c:pt idx="1">
                  <c:v>0.92941892571429274</c:v>
                </c:pt>
                <c:pt idx="2">
                  <c:v>1.2927760800285137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72-4E25-986E-DAE6085FD4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0279552"/>
        <c:axId val="220281856"/>
      </c:scatterChart>
      <c:valAx>
        <c:axId val="22027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0281856"/>
        <c:crosses val="autoZero"/>
        <c:crossBetween val="midCat"/>
      </c:valAx>
      <c:valAx>
        <c:axId val="220281856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220279552"/>
        <c:crosses val="autoZero"/>
        <c:crossBetween val="midCat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'LSS Calculations'!$B$26</c:f>
              <c:strCache>
                <c:ptCount val="1"/>
                <c:pt idx="0">
                  <c:v>Benzonitrile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26817106078032382"/>
                  <c:y val="-2.6361087394196209E-2"/>
                </c:manualLayout>
              </c:layout>
              <c:numFmt formatCode="General" sourceLinked="0"/>
            </c:trendlineLbl>
          </c:trendline>
          <c:xVal>
            <c:numRef>
              <c:f>'LSS Calculations'!$D$11:$L$11</c:f>
              <c:numCache>
                <c:formatCode>General</c:formatCode>
                <c:ptCount val="9"/>
                <c:pt idx="0">
                  <c:v>0.5</c:v>
                </c:pt>
                <c:pt idx="1">
                  <c:v>0.4</c:v>
                </c:pt>
                <c:pt idx="2">
                  <c:v>0.3</c:v>
                </c:pt>
              </c:numCache>
            </c:numRef>
          </c:xVal>
          <c:yVal>
            <c:numRef>
              <c:f>'LSS Calculations'!$D$26:$L$26</c:f>
              <c:numCache>
                <c:formatCode>0.00</c:formatCode>
                <c:ptCount val="9"/>
                <c:pt idx="0">
                  <c:v>0.10892608002851373</c:v>
                </c:pt>
                <c:pt idx="1">
                  <c:v>0.50892608002851325</c:v>
                </c:pt>
                <c:pt idx="2">
                  <c:v>0.91907809237607396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97-4901-9C14-4E2D0BA69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480192"/>
        <c:axId val="169481728"/>
      </c:scatterChart>
      <c:valAx>
        <c:axId val="16948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9481728"/>
        <c:crosses val="autoZero"/>
        <c:crossBetween val="midCat"/>
      </c:valAx>
      <c:valAx>
        <c:axId val="169481728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169480192"/>
        <c:crosses val="autoZero"/>
        <c:crossBetween val="midCat"/>
      </c:valAx>
      <c:spPr>
        <a:ln>
          <a:solidFill>
            <a:schemeClr val="accent1"/>
          </a:solidFill>
        </a:ln>
      </c:spPr>
    </c:plotArea>
    <c:plotVisOnly val="1"/>
    <c:dispBlanksAs val="span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'LSS Calculations'!$B$27</c:f>
              <c:strCache>
                <c:ptCount val="1"/>
                <c:pt idx="0">
                  <c:v>trans-Chalcone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2634894128402489"/>
                  <c:y val="7.11735881805097E-2"/>
                </c:manualLayout>
              </c:layout>
              <c:numFmt formatCode="General" sourceLinked="0"/>
            </c:trendlineLbl>
          </c:trendline>
          <c:xVal>
            <c:numRef>
              <c:f>'LSS Calculations'!$D$11:$L$11</c:f>
              <c:numCache>
                <c:formatCode>General</c:formatCode>
                <c:ptCount val="9"/>
                <c:pt idx="0">
                  <c:v>0.5</c:v>
                </c:pt>
                <c:pt idx="1">
                  <c:v>0.4</c:v>
                </c:pt>
                <c:pt idx="2">
                  <c:v>0.3</c:v>
                </c:pt>
              </c:numCache>
            </c:numRef>
          </c:xVal>
          <c:yVal>
            <c:numRef>
              <c:f>'LSS Calculations'!$D$27:$L$27</c:f>
              <c:numCache>
                <c:formatCode>0.00</c:formatCode>
                <c:ptCount val="9"/>
                <c:pt idx="0">
                  <c:v>0.7012060800285137</c:v>
                </c:pt>
                <c:pt idx="1">
                  <c:v>1.1012060800285133</c:v>
                </c:pt>
                <c:pt idx="2">
                  <c:v>1.5200903281128424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EE-42DE-88A9-0EC587644B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510784"/>
        <c:axId val="169512320"/>
      </c:scatterChart>
      <c:valAx>
        <c:axId val="169510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9512320"/>
        <c:crosses val="autoZero"/>
        <c:crossBetween val="midCat"/>
      </c:valAx>
      <c:valAx>
        <c:axId val="169512320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169510784"/>
        <c:crosses val="autoZero"/>
        <c:crossBetween val="midCat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'LSS Calculations'!$B$31</c:f>
              <c:strCache>
                <c:ptCount val="1"/>
                <c:pt idx="0">
                  <c:v>Anisole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25474464206825631"/>
                  <c:y val="-2.0750192370531998E-2"/>
                </c:manualLayout>
              </c:layout>
              <c:numFmt formatCode="General" sourceLinked="0"/>
            </c:trendlineLbl>
          </c:trendline>
          <c:xVal>
            <c:numRef>
              <c:f>'LSS Calculations'!$D$11:$L$11</c:f>
              <c:numCache>
                <c:formatCode>General</c:formatCode>
                <c:ptCount val="9"/>
                <c:pt idx="0">
                  <c:v>0.5</c:v>
                </c:pt>
                <c:pt idx="1">
                  <c:v>0.4</c:v>
                </c:pt>
                <c:pt idx="2">
                  <c:v>0.3</c:v>
                </c:pt>
              </c:numCache>
            </c:numRef>
          </c:xVal>
          <c:yVal>
            <c:numRef>
              <c:f>'LSS Calculations'!$D$31:$L$31</c:f>
              <c:numCache>
                <c:formatCode>0.00</c:formatCode>
                <c:ptCount val="9"/>
                <c:pt idx="0">
                  <c:v>0.3016260800285136</c:v>
                </c:pt>
                <c:pt idx="1">
                  <c:v>0.70162608002851323</c:v>
                </c:pt>
                <c:pt idx="2">
                  <c:v>1.1348143703204601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6B-4377-9C08-8A3E1BEA9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8528128"/>
        <c:axId val="228529664"/>
      </c:scatterChart>
      <c:valAx>
        <c:axId val="22852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8529664"/>
        <c:crosses val="autoZero"/>
        <c:crossBetween val="midCat"/>
      </c:valAx>
      <c:valAx>
        <c:axId val="228529664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228528128"/>
        <c:crosses val="autoZero"/>
        <c:crossBetween val="midCat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'LSS Calculations'!$B$29</c:f>
              <c:strCache>
                <c:ptCount val="1"/>
                <c:pt idx="0">
                  <c:v>Ethylbenzene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2634894128402489"/>
                  <c:y val="7.8635276012185229E-2"/>
                </c:manualLayout>
              </c:layout>
              <c:numFmt formatCode="General" sourceLinked="0"/>
            </c:trendlineLbl>
          </c:trendline>
          <c:xVal>
            <c:numRef>
              <c:f>'LSS Calculations'!$D$11:$L$11</c:f>
              <c:numCache>
                <c:formatCode>General</c:formatCode>
                <c:ptCount val="9"/>
                <c:pt idx="0">
                  <c:v>0.5</c:v>
                </c:pt>
                <c:pt idx="1">
                  <c:v>0.4</c:v>
                </c:pt>
                <c:pt idx="2">
                  <c:v>0.3</c:v>
                </c:pt>
              </c:numCache>
            </c:numRef>
          </c:xVal>
          <c:yVal>
            <c:numRef>
              <c:f>'LSS Calculations'!$D$29:$L$29</c:f>
              <c:numCache>
                <c:formatCode>0.00</c:formatCode>
                <c:ptCount val="9"/>
                <c:pt idx="0">
                  <c:v>0.70329137811866138</c:v>
                </c:pt>
                <c:pt idx="1">
                  <c:v>1.0901960800285133</c:v>
                </c:pt>
                <c:pt idx="2">
                  <c:v>1.4901960800285137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BA-44FF-BD71-A9759EC40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8603776"/>
        <c:axId val="228605312"/>
      </c:scatterChart>
      <c:valAx>
        <c:axId val="22860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8605312"/>
        <c:crosses val="autoZero"/>
        <c:crossBetween val="midCat"/>
      </c:valAx>
      <c:valAx>
        <c:axId val="228605312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228603776"/>
        <c:crosses val="autoZero"/>
        <c:crossBetween val="midCat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'LSS Calculations'!$B$30</c:f>
              <c:strCache>
                <c:ptCount val="1"/>
                <c:pt idx="0">
                  <c:v>Acetophenone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2634894128402489"/>
                  <c:y val="-2.6361087394196209E-2"/>
                </c:manualLayout>
              </c:layout>
              <c:numFmt formatCode="General" sourceLinked="0"/>
            </c:trendlineLbl>
          </c:trendline>
          <c:xVal>
            <c:numRef>
              <c:f>'LSS Calculations'!$D$11:$L$11</c:f>
              <c:numCache>
                <c:formatCode>General</c:formatCode>
                <c:ptCount val="9"/>
                <c:pt idx="0">
                  <c:v>0.5</c:v>
                </c:pt>
                <c:pt idx="1">
                  <c:v>0.4</c:v>
                </c:pt>
                <c:pt idx="2">
                  <c:v>0.3</c:v>
                </c:pt>
              </c:numCache>
            </c:numRef>
          </c:xVal>
          <c:yVal>
            <c:numRef>
              <c:f>'LSS Calculations'!$D$30:$L$30</c:f>
              <c:numCache>
                <c:formatCode>0.00</c:formatCode>
                <c:ptCount val="9"/>
                <c:pt idx="0">
                  <c:v>6.4316080028513634E-2</c:v>
                </c:pt>
                <c:pt idx="1">
                  <c:v>0.49415459401844281</c:v>
                </c:pt>
                <c:pt idx="2">
                  <c:v>0.86431608002851357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D1-4683-983B-00159ADAE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8642816"/>
        <c:axId val="228644352"/>
      </c:scatterChart>
      <c:valAx>
        <c:axId val="228642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8644352"/>
        <c:crosses val="autoZero"/>
        <c:crossBetween val="midCat"/>
      </c:valAx>
      <c:valAx>
        <c:axId val="228644352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228642816"/>
        <c:crosses val="autoZero"/>
        <c:crossBetween val="midCat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</xdr:colOff>
      <xdr:row>8</xdr:row>
      <xdr:rowOff>179070</xdr:rowOff>
    </xdr:from>
    <xdr:to>
      <xdr:col>14</xdr:col>
      <xdr:colOff>346710</xdr:colOff>
      <xdr:row>24</xdr:row>
      <xdr:rowOff>188595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6</xdr:row>
      <xdr:rowOff>1</xdr:rowOff>
    </xdr:from>
    <xdr:to>
      <xdr:col>11</xdr:col>
      <xdr:colOff>600075</xdr:colOff>
      <xdr:row>6</xdr:row>
      <xdr:rowOff>190501</xdr:rowOff>
    </xdr:to>
    <xdr:sp macro="" textlink="">
      <xdr:nvSpPr>
        <xdr:cNvPr id="3" name="Rectangle 2"/>
        <xdr:cNvSpPr/>
      </xdr:nvSpPr>
      <xdr:spPr>
        <a:xfrm>
          <a:off x="9525" y="1181101"/>
          <a:ext cx="7277100" cy="190500"/>
        </a:xfrm>
        <a:prstGeom prst="rect">
          <a:avLst/>
        </a:prstGeom>
        <a:noFill/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12</xdr:col>
      <xdr:colOff>600075</xdr:colOff>
      <xdr:row>2</xdr:row>
      <xdr:rowOff>180975</xdr:rowOff>
    </xdr:from>
    <xdr:to>
      <xdr:col>15</xdr:col>
      <xdr:colOff>9524</xdr:colOff>
      <xdr:row>6</xdr:row>
      <xdr:rowOff>190499</xdr:rowOff>
    </xdr:to>
    <xdr:sp macro="" textlink="">
      <xdr:nvSpPr>
        <xdr:cNvPr id="4" name="Rectangle 3"/>
        <xdr:cNvSpPr/>
      </xdr:nvSpPr>
      <xdr:spPr>
        <a:xfrm>
          <a:off x="7896225" y="561975"/>
          <a:ext cx="1238249" cy="781049"/>
        </a:xfrm>
        <a:prstGeom prst="rect">
          <a:avLst/>
        </a:prstGeom>
        <a:noFill/>
        <a:ln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55</xdr:row>
      <xdr:rowOff>38101</xdr:rowOff>
    </xdr:from>
    <xdr:to>
      <xdr:col>15</xdr:col>
      <xdr:colOff>323850</xdr:colOff>
      <xdr:row>71</xdr:row>
      <xdr:rowOff>171451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</xdr:row>
      <xdr:rowOff>171450</xdr:rowOff>
    </xdr:from>
    <xdr:to>
      <xdr:col>12</xdr:col>
      <xdr:colOff>0</xdr:colOff>
      <xdr:row>7</xdr:row>
      <xdr:rowOff>0</xdr:rowOff>
    </xdr:to>
    <xdr:sp macro="" textlink="">
      <xdr:nvSpPr>
        <xdr:cNvPr id="3" name="Rectangle 2"/>
        <xdr:cNvSpPr/>
      </xdr:nvSpPr>
      <xdr:spPr>
        <a:xfrm>
          <a:off x="2590800" y="561975"/>
          <a:ext cx="5486400" cy="790575"/>
        </a:xfrm>
        <a:prstGeom prst="rect">
          <a:avLst/>
        </a:prstGeom>
        <a:noFill/>
        <a:ln>
          <a:solidFill>
            <a:srgbClr val="FFFF99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9525</xdr:colOff>
      <xdr:row>57</xdr:row>
      <xdr:rowOff>2</xdr:rowOff>
    </xdr:from>
    <xdr:to>
      <xdr:col>3</xdr:col>
      <xdr:colOff>0</xdr:colOff>
      <xdr:row>57</xdr:row>
      <xdr:rowOff>180976</xdr:rowOff>
    </xdr:to>
    <xdr:sp macro="" textlink="">
      <xdr:nvSpPr>
        <xdr:cNvPr id="4" name="Rectangle 3"/>
        <xdr:cNvSpPr/>
      </xdr:nvSpPr>
      <xdr:spPr>
        <a:xfrm>
          <a:off x="619125" y="10972802"/>
          <a:ext cx="1971675" cy="180974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1</xdr:colOff>
      <xdr:row>56</xdr:row>
      <xdr:rowOff>1</xdr:rowOff>
    </xdr:from>
    <xdr:to>
      <xdr:col>6</xdr:col>
      <xdr:colOff>590551</xdr:colOff>
      <xdr:row>59</xdr:row>
      <xdr:rowOff>0</xdr:rowOff>
    </xdr:to>
    <xdr:sp macro="" textlink="">
      <xdr:nvSpPr>
        <xdr:cNvPr id="5" name="Rectangle 4"/>
        <xdr:cNvSpPr/>
      </xdr:nvSpPr>
      <xdr:spPr>
        <a:xfrm>
          <a:off x="4419601" y="10782301"/>
          <a:ext cx="590550" cy="571499"/>
        </a:xfrm>
        <a:prstGeom prst="rect">
          <a:avLst/>
        </a:prstGeom>
        <a:noFill/>
        <a:ln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0</xdr:colOff>
      <xdr:row>9</xdr:row>
      <xdr:rowOff>180974</xdr:rowOff>
    </xdr:from>
    <xdr:to>
      <xdr:col>3</xdr:col>
      <xdr:colOff>581025</xdr:colOff>
      <xdr:row>18</xdr:row>
      <xdr:rowOff>171449</xdr:rowOff>
    </xdr:to>
    <xdr:sp macro="" textlink="">
      <xdr:nvSpPr>
        <xdr:cNvPr id="6" name="Rectangle 5"/>
        <xdr:cNvSpPr/>
      </xdr:nvSpPr>
      <xdr:spPr>
        <a:xfrm>
          <a:off x="2590800" y="1895474"/>
          <a:ext cx="581025" cy="1704975"/>
        </a:xfrm>
        <a:prstGeom prst="rect">
          <a:avLst/>
        </a:prstGeom>
        <a:noFill/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9526</xdr:colOff>
      <xdr:row>61</xdr:row>
      <xdr:rowOff>180976</xdr:rowOff>
    </xdr:from>
    <xdr:to>
      <xdr:col>3</xdr:col>
      <xdr:colOff>590550</xdr:colOff>
      <xdr:row>71</xdr:row>
      <xdr:rowOff>0</xdr:rowOff>
    </xdr:to>
    <xdr:sp macro="" textlink="">
      <xdr:nvSpPr>
        <xdr:cNvPr id="7" name="Rectangle 6"/>
        <xdr:cNvSpPr/>
      </xdr:nvSpPr>
      <xdr:spPr>
        <a:xfrm>
          <a:off x="2600326" y="11915776"/>
          <a:ext cx="581024" cy="1724024"/>
        </a:xfrm>
        <a:prstGeom prst="rect">
          <a:avLst/>
        </a:prstGeom>
        <a:noFill/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0</xdr:colOff>
      <xdr:row>37</xdr:row>
      <xdr:rowOff>9526</xdr:rowOff>
    </xdr:from>
    <xdr:to>
      <xdr:col>11</xdr:col>
      <xdr:colOff>590550</xdr:colOff>
      <xdr:row>42</xdr:row>
      <xdr:rowOff>180975</xdr:rowOff>
    </xdr:to>
    <xdr:sp macro="" textlink="">
      <xdr:nvSpPr>
        <xdr:cNvPr id="8" name="Rectangle 7"/>
        <xdr:cNvSpPr/>
      </xdr:nvSpPr>
      <xdr:spPr>
        <a:xfrm>
          <a:off x="0" y="7134226"/>
          <a:ext cx="8058150" cy="1123949"/>
        </a:xfrm>
        <a:prstGeom prst="rect">
          <a:avLst/>
        </a:prstGeom>
        <a:noFill/>
        <a:ln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46</xdr:row>
      <xdr:rowOff>175260</xdr:rowOff>
    </xdr:from>
    <xdr:to>
      <xdr:col>4</xdr:col>
      <xdr:colOff>274320</xdr:colOff>
      <xdr:row>56</xdr:row>
      <xdr:rowOff>167640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426720</xdr:colOff>
      <xdr:row>47</xdr:row>
      <xdr:rowOff>0</xdr:rowOff>
    </xdr:from>
    <xdr:to>
      <xdr:col>9</xdr:col>
      <xdr:colOff>91440</xdr:colOff>
      <xdr:row>56</xdr:row>
      <xdr:rowOff>175260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291465</xdr:colOff>
      <xdr:row>46</xdr:row>
      <xdr:rowOff>177165</xdr:rowOff>
    </xdr:from>
    <xdr:to>
      <xdr:col>13</xdr:col>
      <xdr:colOff>565785</xdr:colOff>
      <xdr:row>56</xdr:row>
      <xdr:rowOff>169545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15240</xdr:colOff>
      <xdr:row>58</xdr:row>
      <xdr:rowOff>0</xdr:rowOff>
    </xdr:from>
    <xdr:to>
      <xdr:col>4</xdr:col>
      <xdr:colOff>289560</xdr:colOff>
      <xdr:row>67</xdr:row>
      <xdr:rowOff>175260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449580</xdr:colOff>
      <xdr:row>68</xdr:row>
      <xdr:rowOff>137160</xdr:rowOff>
    </xdr:from>
    <xdr:to>
      <xdr:col>9</xdr:col>
      <xdr:colOff>114300</xdr:colOff>
      <xdr:row>78</xdr:row>
      <xdr:rowOff>129540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295275</xdr:colOff>
      <xdr:row>57</xdr:row>
      <xdr:rowOff>180975</xdr:rowOff>
    </xdr:from>
    <xdr:to>
      <xdr:col>13</xdr:col>
      <xdr:colOff>569595</xdr:colOff>
      <xdr:row>67</xdr:row>
      <xdr:rowOff>173355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</xdr:colOff>
      <xdr:row>68</xdr:row>
      <xdr:rowOff>160020</xdr:rowOff>
    </xdr:from>
    <xdr:to>
      <xdr:col>4</xdr:col>
      <xdr:colOff>297180</xdr:colOff>
      <xdr:row>78</xdr:row>
      <xdr:rowOff>152400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434340</xdr:colOff>
      <xdr:row>58</xdr:row>
      <xdr:rowOff>0</xdr:rowOff>
    </xdr:from>
    <xdr:to>
      <xdr:col>9</xdr:col>
      <xdr:colOff>99060</xdr:colOff>
      <xdr:row>67</xdr:row>
      <xdr:rowOff>175260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561975</xdr:colOff>
      <xdr:row>2</xdr:row>
      <xdr:rowOff>180975</xdr:rowOff>
    </xdr:from>
    <xdr:to>
      <xdr:col>11</xdr:col>
      <xdr:colOff>581025</xdr:colOff>
      <xdr:row>7</xdr:row>
      <xdr:rowOff>0</xdr:rowOff>
    </xdr:to>
    <xdr:sp macro="" textlink="">
      <xdr:nvSpPr>
        <xdr:cNvPr id="14" name="Rectangle 13"/>
        <xdr:cNvSpPr/>
      </xdr:nvSpPr>
      <xdr:spPr>
        <a:xfrm>
          <a:off x="1781175" y="571500"/>
          <a:ext cx="5486400" cy="781050"/>
        </a:xfrm>
        <a:prstGeom prst="rect">
          <a:avLst/>
        </a:prstGeom>
        <a:noFill/>
        <a:ln>
          <a:solidFill>
            <a:srgbClr val="FFFF99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9525</xdr:colOff>
      <xdr:row>8</xdr:row>
      <xdr:rowOff>171450</xdr:rowOff>
    </xdr:from>
    <xdr:to>
      <xdr:col>11</xdr:col>
      <xdr:colOff>600075</xdr:colOff>
      <xdr:row>20</xdr:row>
      <xdr:rowOff>9525</xdr:rowOff>
    </xdr:to>
    <xdr:sp macro="" textlink="">
      <xdr:nvSpPr>
        <xdr:cNvPr id="16" name="Rectangle 15"/>
        <xdr:cNvSpPr/>
      </xdr:nvSpPr>
      <xdr:spPr>
        <a:xfrm>
          <a:off x="1838325" y="1695450"/>
          <a:ext cx="5448300" cy="2124075"/>
        </a:xfrm>
        <a:prstGeom prst="rect">
          <a:avLst/>
        </a:prstGeom>
        <a:noFill/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0</xdr:colOff>
      <xdr:row>9</xdr:row>
      <xdr:rowOff>180976</xdr:rowOff>
    </xdr:from>
    <xdr:to>
      <xdr:col>11</xdr:col>
      <xdr:colOff>590550</xdr:colOff>
      <xdr:row>11</xdr:row>
      <xdr:rowOff>2</xdr:rowOff>
    </xdr:to>
    <xdr:sp macro="" textlink="">
      <xdr:nvSpPr>
        <xdr:cNvPr id="17" name="Rectangle 16"/>
        <xdr:cNvSpPr/>
      </xdr:nvSpPr>
      <xdr:spPr>
        <a:xfrm>
          <a:off x="1828800" y="1895476"/>
          <a:ext cx="5448300" cy="200026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581025</xdr:colOff>
      <xdr:row>32</xdr:row>
      <xdr:rowOff>180976</xdr:rowOff>
    </xdr:from>
    <xdr:to>
      <xdr:col>11</xdr:col>
      <xdr:colOff>600075</xdr:colOff>
      <xdr:row>34</xdr:row>
      <xdr:rowOff>0</xdr:rowOff>
    </xdr:to>
    <xdr:sp macro="" textlink="">
      <xdr:nvSpPr>
        <xdr:cNvPr id="18" name="Rectangle 17"/>
        <xdr:cNvSpPr/>
      </xdr:nvSpPr>
      <xdr:spPr>
        <a:xfrm>
          <a:off x="4238625" y="6315076"/>
          <a:ext cx="3048000" cy="200024"/>
        </a:xfrm>
        <a:prstGeom prst="rect">
          <a:avLst/>
        </a:prstGeom>
        <a:noFill/>
        <a:ln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topLeftCell="A25" workbookViewId="0">
      <selection activeCell="C2" sqref="C2"/>
    </sheetView>
  </sheetViews>
  <sheetFormatPr defaultRowHeight="14.4" x14ac:dyDescent="0.55000000000000004"/>
  <cols>
    <col min="2" max="2" width="20.578125" bestFit="1" customWidth="1"/>
    <col min="3" max="3" width="11.68359375" customWidth="1"/>
  </cols>
  <sheetData>
    <row r="1" spans="1:16" x14ac:dyDescent="0.55000000000000004">
      <c r="A1" s="40" t="s">
        <v>181</v>
      </c>
      <c r="B1" s="39"/>
      <c r="C1" s="39"/>
      <c r="D1" s="39"/>
      <c r="E1" s="39"/>
      <c r="F1" s="40" t="s">
        <v>175</v>
      </c>
      <c r="K1" s="40"/>
      <c r="N1" s="39"/>
      <c r="O1" s="39"/>
      <c r="P1" s="40"/>
    </row>
    <row r="3" spans="1:16" ht="14.7" thickBot="1" x14ac:dyDescent="0.6">
      <c r="A3" s="3" t="s">
        <v>67</v>
      </c>
      <c r="N3" s="39" t="s">
        <v>157</v>
      </c>
    </row>
    <row r="4" spans="1:16" x14ac:dyDescent="0.55000000000000004">
      <c r="A4" s="4" t="s">
        <v>65</v>
      </c>
      <c r="B4" s="5"/>
      <c r="C4" s="5"/>
      <c r="D4" s="5"/>
      <c r="E4" s="5" t="s">
        <v>92</v>
      </c>
      <c r="F4" s="5" t="s">
        <v>93</v>
      </c>
      <c r="G4" s="5" t="s">
        <v>94</v>
      </c>
      <c r="H4" s="5" t="s">
        <v>95</v>
      </c>
      <c r="I4" s="6" t="s">
        <v>96</v>
      </c>
    </row>
    <row r="5" spans="1:16" x14ac:dyDescent="0.55000000000000004">
      <c r="A5" s="7" t="s">
        <v>50</v>
      </c>
      <c r="B5" s="8"/>
      <c r="C5" s="8"/>
      <c r="D5" s="8"/>
      <c r="E5" s="8"/>
      <c r="F5" s="8"/>
      <c r="G5" s="8"/>
      <c r="H5" s="8"/>
      <c r="I5" s="9"/>
    </row>
    <row r="6" spans="1:16" x14ac:dyDescent="0.55000000000000004">
      <c r="A6" s="7" t="s">
        <v>21</v>
      </c>
      <c r="B6" s="8"/>
      <c r="C6" s="8"/>
      <c r="D6" s="1" t="s">
        <v>11</v>
      </c>
      <c r="E6" s="2">
        <v>-1.0940000000000001</v>
      </c>
      <c r="F6" s="2">
        <v>0.16300000000000001</v>
      </c>
      <c r="G6" s="2">
        <v>-4.1000000000000002E-2</v>
      </c>
      <c r="H6" s="2">
        <v>0.3</v>
      </c>
      <c r="I6" s="10">
        <v>0.81699999999999995</v>
      </c>
    </row>
    <row r="7" spans="1:16" x14ac:dyDescent="0.55000000000000004">
      <c r="A7" s="7" t="s">
        <v>55</v>
      </c>
      <c r="B7" s="8"/>
      <c r="C7" s="8"/>
      <c r="D7" s="1" t="s">
        <v>12</v>
      </c>
      <c r="E7" s="2">
        <v>-0.26600000000000001</v>
      </c>
      <c r="F7" s="2">
        <v>-0.223</v>
      </c>
      <c r="G7" s="2">
        <v>1.2999999999999999E-2</v>
      </c>
      <c r="H7" s="2">
        <v>0.83799999999999997</v>
      </c>
      <c r="I7" s="10">
        <v>4.4999999999999998E-2</v>
      </c>
    </row>
    <row r="8" spans="1:16" x14ac:dyDescent="0.55000000000000004">
      <c r="A8" s="7" t="s">
        <v>22</v>
      </c>
      <c r="B8" s="8"/>
      <c r="C8" s="8"/>
      <c r="D8" s="1" t="s">
        <v>13</v>
      </c>
      <c r="E8" s="2">
        <v>-1.39</v>
      </c>
      <c r="F8" s="2">
        <v>0.214</v>
      </c>
      <c r="G8" s="2">
        <v>0.36899999999999999</v>
      </c>
      <c r="H8" s="2">
        <v>-0.215</v>
      </c>
      <c r="I8" s="10">
        <v>4.7E-2</v>
      </c>
    </row>
    <row r="9" spans="1:16" x14ac:dyDescent="0.55000000000000004">
      <c r="A9" s="7" t="s">
        <v>56</v>
      </c>
      <c r="B9" s="8"/>
      <c r="C9" s="8"/>
      <c r="D9" s="1" t="s">
        <v>14</v>
      </c>
      <c r="E9" s="2">
        <v>-0.495</v>
      </c>
      <c r="F9" s="2">
        <v>0.13600000000000001</v>
      </c>
      <c r="G9" s="2">
        <v>0.03</v>
      </c>
      <c r="H9" s="2">
        <v>0.61</v>
      </c>
      <c r="I9" s="10">
        <v>1.2999999999999999E-2</v>
      </c>
    </row>
    <row r="10" spans="1:16" x14ac:dyDescent="0.55000000000000004">
      <c r="A10" s="7" t="s">
        <v>23</v>
      </c>
      <c r="B10" s="8"/>
      <c r="C10" s="8"/>
      <c r="D10" s="1" t="s">
        <v>15</v>
      </c>
      <c r="E10" s="2">
        <v>0</v>
      </c>
      <c r="F10" s="2">
        <v>0</v>
      </c>
      <c r="G10" s="2">
        <v>0</v>
      </c>
      <c r="H10" s="2">
        <v>0</v>
      </c>
      <c r="I10" s="10">
        <v>0</v>
      </c>
    </row>
    <row r="11" spans="1:16" x14ac:dyDescent="0.55000000000000004">
      <c r="A11" s="7" t="s">
        <v>57</v>
      </c>
      <c r="B11" s="8"/>
      <c r="C11" s="8"/>
      <c r="D11" s="1" t="s">
        <v>0</v>
      </c>
      <c r="E11" s="2">
        <v>-1.903</v>
      </c>
      <c r="F11" s="2">
        <v>1E-3</v>
      </c>
      <c r="G11" s="2">
        <v>0.99399999999999999</v>
      </c>
      <c r="H11" s="2">
        <v>-1.2E-2</v>
      </c>
      <c r="I11" s="10">
        <v>1E-3</v>
      </c>
    </row>
    <row r="12" spans="1:16" x14ac:dyDescent="0.55000000000000004">
      <c r="A12" s="7" t="s">
        <v>58</v>
      </c>
      <c r="B12" s="8"/>
      <c r="C12" s="8"/>
      <c r="D12" s="1" t="s">
        <v>1</v>
      </c>
      <c r="E12" s="2">
        <v>-0.94</v>
      </c>
      <c r="F12" s="2">
        <v>2.5999999999999999E-2</v>
      </c>
      <c r="G12" s="2">
        <v>3.0000000000000001E-3</v>
      </c>
      <c r="H12" s="2">
        <v>0.56799999999999995</v>
      </c>
      <c r="I12" s="10">
        <v>7.0000000000000001E-3</v>
      </c>
    </row>
    <row r="13" spans="1:16" x14ac:dyDescent="0.55000000000000004">
      <c r="A13" s="7" t="s">
        <v>59</v>
      </c>
      <c r="B13" s="8"/>
      <c r="C13" s="8"/>
      <c r="D13" s="1" t="s">
        <v>2</v>
      </c>
      <c r="E13" s="2">
        <v>-0.20499999999999999</v>
      </c>
      <c r="F13" s="2">
        <v>-9.5000000000000001E-2</v>
      </c>
      <c r="G13" s="2">
        <v>1.0999999999999999E-2</v>
      </c>
      <c r="H13" s="2">
        <v>-0.214</v>
      </c>
      <c r="I13" s="10">
        <v>5.0000000000000001E-3</v>
      </c>
    </row>
    <row r="14" spans="1:16" x14ac:dyDescent="0.55000000000000004">
      <c r="A14" s="7" t="s">
        <v>60</v>
      </c>
      <c r="B14" s="8"/>
      <c r="C14" s="8"/>
      <c r="D14" s="1" t="s">
        <v>3</v>
      </c>
      <c r="E14" s="2">
        <v>-1.163</v>
      </c>
      <c r="F14" s="2">
        <v>-1.7999999999999999E-2</v>
      </c>
      <c r="G14" s="2">
        <v>-2.4E-2</v>
      </c>
      <c r="H14" s="2">
        <v>0.28899999999999998</v>
      </c>
      <c r="I14" s="10">
        <v>0.84499999999999997</v>
      </c>
    </row>
    <row r="15" spans="1:16" x14ac:dyDescent="0.55000000000000004">
      <c r="A15" s="7" t="s">
        <v>43</v>
      </c>
      <c r="B15" s="8"/>
      <c r="C15" s="8"/>
      <c r="D15" s="1" t="s">
        <v>4</v>
      </c>
      <c r="E15" s="2">
        <v>-0.74399999999999999</v>
      </c>
      <c r="F15" s="2">
        <v>0.13300000000000001</v>
      </c>
      <c r="G15" s="2">
        <v>5.8999999999999997E-2</v>
      </c>
      <c r="H15" s="2">
        <v>-0.152</v>
      </c>
      <c r="I15" s="10">
        <v>-8.9999999999999993E-3</v>
      </c>
    </row>
    <row r="16" spans="1:16" x14ac:dyDescent="0.55000000000000004">
      <c r="A16" s="7" t="s">
        <v>61</v>
      </c>
      <c r="B16" s="8"/>
      <c r="C16" s="8"/>
      <c r="D16" s="1" t="s">
        <v>5</v>
      </c>
      <c r="E16" s="2">
        <v>4.9000000000000002E-2</v>
      </c>
      <c r="F16" s="2">
        <v>0.33300000000000002</v>
      </c>
      <c r="G16" s="2">
        <v>-4.9000000000000002E-2</v>
      </c>
      <c r="H16" s="2">
        <v>1.123</v>
      </c>
      <c r="I16" s="10">
        <v>-8.0000000000000002E-3</v>
      </c>
    </row>
    <row r="17" spans="1:9" x14ac:dyDescent="0.55000000000000004">
      <c r="A17" s="7" t="s">
        <v>62</v>
      </c>
      <c r="B17" s="8"/>
      <c r="C17" s="8"/>
      <c r="D17" s="1" t="s">
        <v>6</v>
      </c>
      <c r="E17" s="2">
        <v>-0.96799999999999997</v>
      </c>
      <c r="F17" s="2">
        <v>0.04</v>
      </c>
      <c r="G17" s="2">
        <v>8.9999999999999993E-3</v>
      </c>
      <c r="H17" s="2">
        <v>9.8000000000000004E-2</v>
      </c>
      <c r="I17" s="10">
        <v>-2.1000000000000001E-2</v>
      </c>
    </row>
    <row r="18" spans="1:9" x14ac:dyDescent="0.55000000000000004">
      <c r="A18" s="7" t="s">
        <v>24</v>
      </c>
      <c r="B18" s="8"/>
      <c r="C18" s="8"/>
      <c r="D18" s="1" t="s">
        <v>7</v>
      </c>
      <c r="E18" s="2">
        <v>-0.46700000000000003</v>
      </c>
      <c r="F18" s="2">
        <v>6.2E-2</v>
      </c>
      <c r="G18" s="2">
        <v>6.0000000000000001E-3</v>
      </c>
      <c r="H18" s="2">
        <v>-0.156</v>
      </c>
      <c r="I18" s="10">
        <v>-8.9999999999999993E-3</v>
      </c>
    </row>
    <row r="19" spans="1:9" x14ac:dyDescent="0.55000000000000004">
      <c r="A19" s="7" t="s">
        <v>25</v>
      </c>
      <c r="B19" s="8"/>
      <c r="C19" s="8"/>
      <c r="D19" s="1" t="s">
        <v>8</v>
      </c>
      <c r="E19" s="2">
        <v>-0.70299999999999996</v>
      </c>
      <c r="F19" s="2">
        <v>0.317</v>
      </c>
      <c r="G19" s="2">
        <v>3.0000000000000001E-3</v>
      </c>
      <c r="H19" s="2">
        <v>0.08</v>
      </c>
      <c r="I19" s="10">
        <v>-0.03</v>
      </c>
    </row>
    <row r="20" spans="1:9" x14ac:dyDescent="0.55000000000000004">
      <c r="A20" s="7" t="s">
        <v>63</v>
      </c>
      <c r="B20" s="8"/>
      <c r="C20" s="8"/>
      <c r="D20" s="1" t="s">
        <v>9</v>
      </c>
      <c r="E20" s="2">
        <v>-4.8000000000000001E-2</v>
      </c>
      <c r="F20" s="2">
        <v>0.82099999999999995</v>
      </c>
      <c r="G20" s="2">
        <v>-0.03</v>
      </c>
      <c r="H20" s="2">
        <v>0.46600000000000003</v>
      </c>
      <c r="I20" s="10">
        <v>-4.4999999999999998E-2</v>
      </c>
    </row>
    <row r="21" spans="1:9" ht="14.7" thickBot="1" x14ac:dyDescent="0.6">
      <c r="A21" s="11" t="s">
        <v>26</v>
      </c>
      <c r="B21" s="12"/>
      <c r="C21" s="12"/>
      <c r="D21" s="13" t="s">
        <v>10</v>
      </c>
      <c r="E21" s="14">
        <v>2.9000000000000001E-2</v>
      </c>
      <c r="F21" s="14">
        <v>0.91800000000000004</v>
      </c>
      <c r="G21" s="14">
        <v>-2.1000000000000001E-2</v>
      </c>
      <c r="H21" s="14">
        <v>-0.29199999999999998</v>
      </c>
      <c r="I21" s="15">
        <v>-1.7000000000000001E-2</v>
      </c>
    </row>
    <row r="22" spans="1:9" ht="14.7" thickBot="1" x14ac:dyDescent="0.6">
      <c r="D22" s="1"/>
      <c r="E22" s="2"/>
      <c r="F22" s="2"/>
      <c r="G22" s="2"/>
      <c r="H22" s="2"/>
      <c r="I22" s="2"/>
    </row>
    <row r="23" spans="1:9" x14ac:dyDescent="0.55000000000000004">
      <c r="A23" s="4" t="s">
        <v>64</v>
      </c>
      <c r="B23" s="5"/>
      <c r="C23" s="5"/>
      <c r="D23" s="16"/>
      <c r="E23" s="5" t="s">
        <v>92</v>
      </c>
      <c r="F23" s="5" t="s">
        <v>93</v>
      </c>
      <c r="G23" s="5" t="s">
        <v>94</v>
      </c>
      <c r="H23" s="5" t="s">
        <v>95</v>
      </c>
      <c r="I23" s="6" t="s">
        <v>96</v>
      </c>
    </row>
    <row r="24" spans="1:9" x14ac:dyDescent="0.55000000000000004">
      <c r="A24" s="7" t="s">
        <v>41</v>
      </c>
      <c r="B24" s="8" t="s">
        <v>50</v>
      </c>
      <c r="C24" s="8"/>
      <c r="D24" s="8"/>
      <c r="E24" s="8"/>
      <c r="F24" s="8"/>
      <c r="G24" s="8"/>
      <c r="H24" s="8"/>
      <c r="I24" s="9"/>
    </row>
    <row r="25" spans="1:9" x14ac:dyDescent="0.55000000000000004">
      <c r="A25" s="7"/>
      <c r="B25" s="8" t="s">
        <v>21</v>
      </c>
      <c r="C25" s="8"/>
      <c r="D25" s="1" t="s">
        <v>11</v>
      </c>
      <c r="E25" s="2">
        <v>-1.0940000000000001</v>
      </c>
      <c r="F25" s="2">
        <v>0.16300000000000001</v>
      </c>
      <c r="G25" s="2">
        <v>-4.1000000000000002E-2</v>
      </c>
      <c r="H25" s="2">
        <v>0.3</v>
      </c>
      <c r="I25" s="10">
        <v>0.81699999999999995</v>
      </c>
    </row>
    <row r="26" spans="1:9" x14ac:dyDescent="0.55000000000000004">
      <c r="A26" s="7"/>
      <c r="B26" s="8" t="s">
        <v>55</v>
      </c>
      <c r="C26" s="8"/>
      <c r="D26" s="1" t="s">
        <v>12</v>
      </c>
      <c r="E26" s="2">
        <v>-0.26600000000000001</v>
      </c>
      <c r="F26" s="2">
        <v>-0.223</v>
      </c>
      <c r="G26" s="2">
        <v>1.2999999999999999E-2</v>
      </c>
      <c r="H26" s="2">
        <v>0.83799999999999997</v>
      </c>
      <c r="I26" s="10">
        <v>4.4999999999999998E-2</v>
      </c>
    </row>
    <row r="27" spans="1:9" x14ac:dyDescent="0.55000000000000004">
      <c r="A27" s="7"/>
      <c r="B27" s="8" t="s">
        <v>25</v>
      </c>
      <c r="C27" s="8"/>
      <c r="D27" s="1" t="s">
        <v>8</v>
      </c>
      <c r="E27" s="2">
        <v>-0.70299999999999996</v>
      </c>
      <c r="F27" s="2">
        <v>0.317</v>
      </c>
      <c r="G27" s="2">
        <v>3.0000000000000001E-3</v>
      </c>
      <c r="H27" s="2">
        <v>0.08</v>
      </c>
      <c r="I27" s="10">
        <v>-0.03</v>
      </c>
    </row>
    <row r="28" spans="1:9" x14ac:dyDescent="0.55000000000000004">
      <c r="A28" s="7"/>
      <c r="B28" s="8" t="s">
        <v>26</v>
      </c>
      <c r="C28" s="8"/>
      <c r="D28" s="1" t="s">
        <v>10</v>
      </c>
      <c r="E28" s="2">
        <v>2.9000000000000001E-2</v>
      </c>
      <c r="F28" s="2">
        <v>0.91800000000000004</v>
      </c>
      <c r="G28" s="2">
        <v>-2.1000000000000001E-2</v>
      </c>
      <c r="H28" s="2">
        <v>-0.29199999999999998</v>
      </c>
      <c r="I28" s="10">
        <v>-1.7000000000000001E-2</v>
      </c>
    </row>
    <row r="29" spans="1:9" x14ac:dyDescent="0.55000000000000004">
      <c r="A29" s="7" t="s">
        <v>42</v>
      </c>
      <c r="B29" s="8" t="s">
        <v>22</v>
      </c>
      <c r="C29" s="8"/>
      <c r="D29" s="1" t="s">
        <v>13</v>
      </c>
      <c r="E29" s="2">
        <v>-1.39</v>
      </c>
      <c r="F29" s="2">
        <v>0.214</v>
      </c>
      <c r="G29" s="2">
        <v>0.36899999999999999</v>
      </c>
      <c r="H29" s="2">
        <v>-0.215</v>
      </c>
      <c r="I29" s="10">
        <v>4.7E-2</v>
      </c>
    </row>
    <row r="30" spans="1:9" x14ac:dyDescent="0.55000000000000004">
      <c r="A30" s="7"/>
      <c r="B30" s="8" t="s">
        <v>23</v>
      </c>
      <c r="C30" s="8"/>
      <c r="D30" s="1" t="s">
        <v>15</v>
      </c>
      <c r="E30" s="2">
        <v>0</v>
      </c>
      <c r="F30" s="2">
        <v>0</v>
      </c>
      <c r="G30" s="2">
        <v>0</v>
      </c>
      <c r="H30" s="2">
        <v>0</v>
      </c>
      <c r="I30" s="10">
        <v>0</v>
      </c>
    </row>
    <row r="31" spans="1:9" x14ac:dyDescent="0.55000000000000004">
      <c r="A31" s="7"/>
      <c r="B31" s="8" t="s">
        <v>43</v>
      </c>
      <c r="C31" s="8"/>
      <c r="D31" s="1" t="s">
        <v>4</v>
      </c>
      <c r="E31" s="2">
        <v>-0.74399999999999999</v>
      </c>
      <c r="F31" s="2">
        <v>0.13300000000000001</v>
      </c>
      <c r="G31" s="2">
        <v>5.8999999999999997E-2</v>
      </c>
      <c r="H31" s="2">
        <v>-0.152</v>
      </c>
      <c r="I31" s="10">
        <v>-8.9999999999999993E-3</v>
      </c>
    </row>
    <row r="32" spans="1:9" ht="14.7" thickBot="1" x14ac:dyDescent="0.6">
      <c r="A32" s="11"/>
      <c r="B32" s="12" t="s">
        <v>24</v>
      </c>
      <c r="C32" s="12"/>
      <c r="D32" s="13" t="s">
        <v>7</v>
      </c>
      <c r="E32" s="14">
        <v>-0.46700000000000003</v>
      </c>
      <c r="F32" s="14">
        <v>6.2E-2</v>
      </c>
      <c r="G32" s="14">
        <v>6.0000000000000001E-3</v>
      </c>
      <c r="H32" s="14">
        <v>-0.156</v>
      </c>
      <c r="I32" s="15">
        <v>-8.9999999999999993E-3</v>
      </c>
    </row>
    <row r="33" spans="1:20" x14ac:dyDescent="0.55000000000000004">
      <c r="A33" s="8"/>
    </row>
    <row r="34" spans="1:20" x14ac:dyDescent="0.55000000000000004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</row>
    <row r="35" spans="1:20" ht="14.7" thickBot="1" x14ac:dyDescent="0.6"/>
    <row r="36" spans="1:20" x14ac:dyDescent="0.55000000000000004">
      <c r="A36" s="26" t="s">
        <v>106</v>
      </c>
      <c r="B36" s="27" t="s">
        <v>107</v>
      </c>
      <c r="C36" s="27" t="s">
        <v>108</v>
      </c>
      <c r="D36" s="27" t="s">
        <v>109</v>
      </c>
      <c r="E36" s="27" t="s">
        <v>110</v>
      </c>
      <c r="F36" s="27" t="s">
        <v>16</v>
      </c>
      <c r="G36" s="27" t="s">
        <v>17</v>
      </c>
      <c r="H36" s="27" t="s">
        <v>18</v>
      </c>
      <c r="I36" s="27" t="s">
        <v>19</v>
      </c>
      <c r="J36" s="27" t="s">
        <v>111</v>
      </c>
      <c r="K36" s="27" t="s">
        <v>112</v>
      </c>
      <c r="L36" s="28" t="s">
        <v>113</v>
      </c>
      <c r="N36" s="60" t="s">
        <v>114</v>
      </c>
      <c r="O36" s="42"/>
      <c r="P36" s="42"/>
      <c r="Q36" s="42"/>
      <c r="R36" s="42"/>
      <c r="S36" s="42"/>
      <c r="T36" s="42"/>
    </row>
    <row r="37" spans="1:20" x14ac:dyDescent="0.55000000000000004">
      <c r="A37" s="29">
        <v>291</v>
      </c>
      <c r="B37" s="24" t="s">
        <v>177</v>
      </c>
      <c r="C37" s="24" t="s">
        <v>178</v>
      </c>
      <c r="D37" s="24">
        <v>17</v>
      </c>
      <c r="E37" s="24" t="s">
        <v>19</v>
      </c>
      <c r="F37" s="24">
        <v>0.91</v>
      </c>
      <c r="G37" s="24">
        <v>-0.03</v>
      </c>
      <c r="H37" s="24">
        <v>-0.19</v>
      </c>
      <c r="I37" s="24">
        <v>0</v>
      </c>
      <c r="J37" s="24">
        <v>0.03</v>
      </c>
      <c r="K37" s="24">
        <v>0.08</v>
      </c>
      <c r="L37" s="30">
        <v>8.1</v>
      </c>
      <c r="N37" s="61" t="s">
        <v>120</v>
      </c>
      <c r="O37" s="42"/>
      <c r="P37" s="42"/>
      <c r="Q37" s="42"/>
      <c r="R37" s="42"/>
      <c r="S37" s="42"/>
      <c r="T37" s="42"/>
    </row>
    <row r="38" spans="1:20" x14ac:dyDescent="0.55000000000000004">
      <c r="A38" s="29">
        <v>484</v>
      </c>
      <c r="B38" s="24" t="s">
        <v>179</v>
      </c>
      <c r="C38" s="24" t="s">
        <v>178</v>
      </c>
      <c r="D38" s="24">
        <v>17</v>
      </c>
      <c r="E38" s="24" t="s">
        <v>19</v>
      </c>
      <c r="F38" s="24">
        <v>0.8</v>
      </c>
      <c r="G38" s="24">
        <v>0.01</v>
      </c>
      <c r="H38" s="24">
        <v>-0.28999999999999998</v>
      </c>
      <c r="I38" s="24">
        <v>0.01</v>
      </c>
      <c r="J38" s="24">
        <v>0.12</v>
      </c>
      <c r="K38" s="24">
        <v>0.06</v>
      </c>
      <c r="L38" s="30">
        <v>3.4</v>
      </c>
    </row>
    <row r="39" spans="1:20" x14ac:dyDescent="0.55000000000000004">
      <c r="A39" s="29">
        <v>404</v>
      </c>
      <c r="B39" s="24" t="s">
        <v>180</v>
      </c>
      <c r="C39" s="24" t="s">
        <v>178</v>
      </c>
      <c r="D39" s="24">
        <v>17</v>
      </c>
      <c r="E39" s="24" t="s">
        <v>19</v>
      </c>
      <c r="F39" s="24">
        <v>1</v>
      </c>
      <c r="G39" s="24">
        <v>0.02</v>
      </c>
      <c r="H39" s="24">
        <v>-0.09</v>
      </c>
      <c r="I39" s="24">
        <v>0</v>
      </c>
      <c r="J39" s="24">
        <v>0.17</v>
      </c>
      <c r="K39" s="24">
        <v>0.13</v>
      </c>
      <c r="L39" s="30">
        <v>4.5999999999999996</v>
      </c>
    </row>
    <row r="40" spans="1:20" ht="14.7" thickBot="1" x14ac:dyDescent="0.6">
      <c r="A40" s="31">
        <v>417</v>
      </c>
      <c r="B40" s="35" t="s">
        <v>32</v>
      </c>
      <c r="C40" s="35" t="s">
        <v>28</v>
      </c>
      <c r="D40" s="33">
        <v>25</v>
      </c>
      <c r="E40" s="32" t="s">
        <v>33</v>
      </c>
      <c r="F40" s="32">
        <v>0.57999999999999996</v>
      </c>
      <c r="G40" s="32">
        <v>-0.11</v>
      </c>
      <c r="H40" s="32">
        <v>-0.3</v>
      </c>
      <c r="I40" s="32">
        <v>0.03</v>
      </c>
      <c r="J40" s="32">
        <v>7.0000000000000007E-2</v>
      </c>
      <c r="K40" s="32">
        <v>0.48</v>
      </c>
      <c r="L40" s="34">
        <v>2.5</v>
      </c>
    </row>
  </sheetData>
  <sheetProtection formatCells="0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52"/>
  <sheetViews>
    <sheetView tabSelected="1" workbookViewId="0">
      <selection activeCell="E21" sqref="E21"/>
    </sheetView>
  </sheetViews>
  <sheetFormatPr defaultRowHeight="14.4" x14ac:dyDescent="0.55000000000000004"/>
  <cols>
    <col min="11" max="11" width="8.83984375" customWidth="1"/>
    <col min="16" max="16" width="4.26171875" customWidth="1"/>
    <col min="17" max="17" width="3.68359375" customWidth="1"/>
    <col min="18" max="18" width="12" bestFit="1" customWidth="1"/>
    <col min="32" max="32" width="4.15625" customWidth="1"/>
    <col min="33" max="33" width="4" customWidth="1"/>
  </cols>
  <sheetData>
    <row r="1" spans="1:29" s="23" customFormat="1" x14ac:dyDescent="0.55000000000000004">
      <c r="A1" s="115" t="s">
        <v>139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8" t="str">
        <f>'Table values'!A1</f>
        <v>Isocratic_LC_HS_LSSmodels_1.2.xlsx</v>
      </c>
      <c r="O1" s="116"/>
      <c r="P1" s="116"/>
      <c r="Q1" s="116"/>
      <c r="R1" s="118"/>
      <c r="S1" s="118" t="str">
        <f>'Table values'!F1</f>
        <v>Author: Bo Svensmark, Analytical Chemistry PLEN, svensmark@plen.ku.dk, 2015</v>
      </c>
      <c r="T1" s="116"/>
      <c r="U1" s="116"/>
      <c r="V1" s="116"/>
      <c r="W1" s="116"/>
      <c r="X1" s="116"/>
      <c r="Y1" s="116"/>
      <c r="Z1" s="116"/>
      <c r="AA1" s="116"/>
      <c r="AB1" s="116"/>
      <c r="AC1" s="116"/>
    </row>
    <row r="2" spans="1:29" s="39" customFormat="1" x14ac:dyDescent="0.55000000000000004">
      <c r="A2" s="117" t="s">
        <v>134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</row>
    <row r="3" spans="1:29" s="39" customFormat="1" x14ac:dyDescent="0.55000000000000004">
      <c r="A3" s="118"/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42" t="s">
        <v>172</v>
      </c>
      <c r="S3" s="42"/>
      <c r="T3" s="42"/>
      <c r="U3" s="42"/>
      <c r="V3" s="42"/>
      <c r="W3" s="42"/>
      <c r="X3" s="42"/>
      <c r="Y3" s="42"/>
      <c r="Z3" s="42"/>
      <c r="AA3" s="42"/>
      <c r="AB3" s="42"/>
      <c r="AC3" s="116"/>
    </row>
    <row r="4" spans="1:29" s="39" customFormat="1" x14ac:dyDescent="0.55000000000000004">
      <c r="A4" s="107"/>
      <c r="B4" s="107"/>
      <c r="C4" s="107"/>
      <c r="D4" s="107"/>
      <c r="E4" s="196"/>
      <c r="F4" s="196" t="s">
        <v>131</v>
      </c>
      <c r="G4" s="107"/>
      <c r="H4" s="107"/>
      <c r="I4" s="107"/>
      <c r="J4" s="107"/>
      <c r="K4" s="107"/>
      <c r="L4" s="107"/>
      <c r="M4" s="116"/>
      <c r="N4" s="197" t="s">
        <v>101</v>
      </c>
      <c r="O4" s="198"/>
      <c r="P4" s="116"/>
      <c r="Q4" s="116"/>
      <c r="R4" s="42" t="s">
        <v>176</v>
      </c>
      <c r="S4" s="42"/>
      <c r="T4" s="42"/>
      <c r="U4" s="42"/>
      <c r="V4" s="42"/>
      <c r="W4" s="42"/>
      <c r="X4" s="42"/>
      <c r="Y4" s="42"/>
      <c r="Z4" s="42"/>
      <c r="AA4" s="42"/>
      <c r="AB4" s="42"/>
      <c r="AC4" s="116"/>
    </row>
    <row r="5" spans="1:29" s="39" customFormat="1" x14ac:dyDescent="0.55000000000000004">
      <c r="A5" s="107"/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16"/>
      <c r="N5" s="197" t="s">
        <v>37</v>
      </c>
      <c r="O5" s="113">
        <v>4000</v>
      </c>
      <c r="P5" s="116"/>
      <c r="Q5" s="116"/>
      <c r="R5" s="42" t="s">
        <v>132</v>
      </c>
      <c r="S5" s="42"/>
      <c r="T5" s="42"/>
      <c r="U5" s="42"/>
      <c r="V5" s="42"/>
      <c r="W5" s="42"/>
      <c r="X5" s="42"/>
      <c r="Y5" s="42"/>
      <c r="Z5" s="42"/>
      <c r="AA5" s="42"/>
      <c r="AB5" s="42"/>
      <c r="AC5" s="116"/>
    </row>
    <row r="6" spans="1:29" s="39" customFormat="1" ht="14.7" thickBot="1" x14ac:dyDescent="0.6">
      <c r="A6" s="108" t="s">
        <v>106</v>
      </c>
      <c r="B6" s="109" t="s">
        <v>107</v>
      </c>
      <c r="C6" s="109" t="s">
        <v>108</v>
      </c>
      <c r="D6" s="110" t="s">
        <v>109</v>
      </c>
      <c r="E6" s="112" t="s">
        <v>110</v>
      </c>
      <c r="F6" s="112" t="s">
        <v>16</v>
      </c>
      <c r="G6" s="112" t="s">
        <v>91</v>
      </c>
      <c r="H6" s="112" t="s">
        <v>18</v>
      </c>
      <c r="I6" s="112" t="s">
        <v>19</v>
      </c>
      <c r="J6" s="112" t="s">
        <v>34</v>
      </c>
      <c r="K6" s="112" t="s">
        <v>171</v>
      </c>
      <c r="L6" s="112" t="s">
        <v>113</v>
      </c>
      <c r="M6" s="116"/>
      <c r="N6" s="197" t="s">
        <v>47</v>
      </c>
      <c r="O6" s="113">
        <v>1</v>
      </c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</row>
    <row r="7" spans="1:29" s="39" customFormat="1" ht="14.7" thickBot="1" x14ac:dyDescent="0.6">
      <c r="A7" s="104">
        <v>414</v>
      </c>
      <c r="B7" s="105" t="s">
        <v>27</v>
      </c>
      <c r="C7" s="105" t="s">
        <v>28</v>
      </c>
      <c r="D7" s="106">
        <v>25</v>
      </c>
      <c r="E7" s="113" t="s">
        <v>19</v>
      </c>
      <c r="F7" s="114">
        <v>1</v>
      </c>
      <c r="G7" s="114">
        <v>0</v>
      </c>
      <c r="H7" s="114">
        <v>-0.04</v>
      </c>
      <c r="I7" s="114">
        <v>-0.01</v>
      </c>
      <c r="J7" s="114">
        <v>7.0000000000000007E-2</v>
      </c>
      <c r="K7" s="114">
        <v>0.34</v>
      </c>
      <c r="L7" s="114">
        <v>9.5</v>
      </c>
      <c r="M7" s="116"/>
      <c r="N7" s="197" t="s">
        <v>44</v>
      </c>
      <c r="O7" s="113">
        <v>12</v>
      </c>
      <c r="P7" s="116"/>
      <c r="Q7" s="116"/>
      <c r="R7" s="20" t="s">
        <v>146</v>
      </c>
      <c r="S7" s="20"/>
      <c r="T7" s="20"/>
      <c r="U7" s="20"/>
      <c r="V7" s="20"/>
      <c r="W7" s="20"/>
      <c r="X7" s="20"/>
      <c r="Y7" s="20"/>
      <c r="Z7" s="20"/>
      <c r="AA7" s="20"/>
      <c r="AB7" s="20"/>
      <c r="AC7" s="116"/>
    </row>
    <row r="8" spans="1:29" s="39" customFormat="1" x14ac:dyDescent="0.55000000000000004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9" t="str">
        <f>IF(MAX(E13:E21)+MAX(F13:F21)&gt;O7,"tmax  &lt;  tR(max) Please correct it!","")</f>
        <v/>
      </c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</row>
    <row r="9" spans="1:29" s="39" customFormat="1" ht="14.7" thickBot="1" x14ac:dyDescent="0.6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</row>
    <row r="10" spans="1:29" s="39" customFormat="1" x14ac:dyDescent="0.55000000000000004">
      <c r="A10" s="116"/>
      <c r="B10" s="179"/>
      <c r="C10" s="180" t="s">
        <v>68</v>
      </c>
      <c r="D10" s="181"/>
      <c r="E10" s="181"/>
      <c r="F10" s="194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71" t="s">
        <v>145</v>
      </c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116"/>
    </row>
    <row r="11" spans="1:29" s="39" customFormat="1" x14ac:dyDescent="0.55000000000000004">
      <c r="A11" s="116"/>
      <c r="B11" s="182"/>
      <c r="C11" s="183" t="s">
        <v>133</v>
      </c>
      <c r="D11" s="183"/>
      <c r="E11" s="183"/>
      <c r="F11" s="192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</row>
    <row r="12" spans="1:29" s="39" customFormat="1" ht="14.7" thickBot="1" x14ac:dyDescent="0.6">
      <c r="A12" s="116"/>
      <c r="B12" s="182"/>
      <c r="C12" s="183" t="str">
        <f>B7</f>
        <v>Clipeus C18</v>
      </c>
      <c r="D12" s="183"/>
      <c r="E12" s="193" t="s">
        <v>38</v>
      </c>
      <c r="F12" s="195" t="s">
        <v>39</v>
      </c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16" t="s">
        <v>157</v>
      </c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</row>
    <row r="13" spans="1:29" s="39" customFormat="1" x14ac:dyDescent="0.55000000000000004">
      <c r="A13" s="116"/>
      <c r="B13" s="179" t="s">
        <v>41</v>
      </c>
      <c r="C13" s="184" t="s">
        <v>50</v>
      </c>
      <c r="D13" s="185"/>
      <c r="E13" s="62">
        <f>$O$6</f>
        <v>1</v>
      </c>
      <c r="F13" s="64">
        <f t="shared" ref="F13:F21" si="0">4*E13/I$39</f>
        <v>6.3245553203367583E-2</v>
      </c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</row>
    <row r="14" spans="1:29" s="39" customFormat="1" x14ac:dyDescent="0.55000000000000004">
      <c r="A14" s="118"/>
      <c r="B14" s="182"/>
      <c r="C14" s="186" t="s">
        <v>21</v>
      </c>
      <c r="D14" s="187"/>
      <c r="E14" s="65">
        <f t="shared" ref="E14:E21" si="1">$O$6*(1+L$7*10^($E31*F$7-$F31*G$7+$G31*H$7+$H31*I$7+$I31*J$7))</f>
        <v>1.8700688196751263</v>
      </c>
      <c r="F14" s="67">
        <f t="shared" si="0"/>
        <v>0.11827353702872202</v>
      </c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</row>
    <row r="15" spans="1:29" s="39" customFormat="1" x14ac:dyDescent="0.55000000000000004">
      <c r="A15" s="118"/>
      <c r="B15" s="182"/>
      <c r="C15" s="186" t="s">
        <v>40</v>
      </c>
      <c r="D15" s="187"/>
      <c r="E15" s="65">
        <f t="shared" si="1"/>
        <v>6.0812855956598746</v>
      </c>
      <c r="F15" s="67">
        <f t="shared" si="0"/>
        <v>0.38461427168517953</v>
      </c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</row>
    <row r="16" spans="1:29" x14ac:dyDescent="0.55000000000000004">
      <c r="A16" s="116"/>
      <c r="B16" s="182"/>
      <c r="C16" s="186" t="s">
        <v>25</v>
      </c>
      <c r="D16" s="187"/>
      <c r="E16" s="65">
        <f t="shared" si="1"/>
        <v>2.8694058839167704</v>
      </c>
      <c r="F16" s="67">
        <f t="shared" si="0"/>
        <v>0.18147716249331411</v>
      </c>
      <c r="G16" s="120"/>
      <c r="H16" s="120"/>
      <c r="I16" s="120"/>
      <c r="J16" s="120"/>
      <c r="K16" s="121"/>
      <c r="L16" s="120"/>
      <c r="M16" s="120"/>
      <c r="N16" s="120"/>
      <c r="O16" s="120"/>
      <c r="P16" s="120"/>
      <c r="Q16" s="120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</row>
    <row r="17" spans="1:29" ht="14.7" thickBot="1" x14ac:dyDescent="0.6">
      <c r="A17" s="116"/>
      <c r="B17" s="188"/>
      <c r="C17" s="189" t="s">
        <v>26</v>
      </c>
      <c r="D17" s="190"/>
      <c r="E17" s="68">
        <f t="shared" si="1"/>
        <v>11.216299243915993</v>
      </c>
      <c r="F17" s="70">
        <f t="shared" si="0"/>
        <v>0.70938105057598055</v>
      </c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</row>
    <row r="18" spans="1:29" x14ac:dyDescent="0.55000000000000004">
      <c r="A18" s="116"/>
      <c r="B18" s="179" t="s">
        <v>42</v>
      </c>
      <c r="C18" s="184" t="s">
        <v>22</v>
      </c>
      <c r="D18" s="191"/>
      <c r="E18" s="63">
        <f t="shared" si="1"/>
        <v>1.3787944483282919</v>
      </c>
      <c r="F18" s="64">
        <f t="shared" si="0"/>
        <v>8.7202617638254848E-2</v>
      </c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</row>
    <row r="19" spans="1:29" x14ac:dyDescent="0.55000000000000004">
      <c r="A19" s="116"/>
      <c r="B19" s="182"/>
      <c r="C19" s="186" t="s">
        <v>23</v>
      </c>
      <c r="D19" s="192"/>
      <c r="E19" s="66">
        <f t="shared" si="1"/>
        <v>10.5</v>
      </c>
      <c r="F19" s="67">
        <f t="shared" si="0"/>
        <v>0.66407830863535966</v>
      </c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</row>
    <row r="20" spans="1:29" x14ac:dyDescent="0.55000000000000004">
      <c r="A20" s="116"/>
      <c r="B20" s="182"/>
      <c r="C20" s="186" t="s">
        <v>43</v>
      </c>
      <c r="D20" s="192"/>
      <c r="E20" s="66">
        <f t="shared" si="1"/>
        <v>2.7070789429278679</v>
      </c>
      <c r="F20" s="67">
        <f t="shared" si="0"/>
        <v>0.17121070531066057</v>
      </c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</row>
    <row r="21" spans="1:29" ht="14.7" thickBot="1" x14ac:dyDescent="0.6">
      <c r="A21" s="116"/>
      <c r="B21" s="188"/>
      <c r="C21" s="189" t="s">
        <v>24</v>
      </c>
      <c r="D21" s="190"/>
      <c r="E21" s="69">
        <f t="shared" si="1"/>
        <v>4.2464865300593235</v>
      </c>
      <c r="F21" s="70">
        <f t="shared" si="0"/>
        <v>0.26857138976425077</v>
      </c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</row>
    <row r="22" spans="1:29" x14ac:dyDescent="0.55000000000000004">
      <c r="A22" s="116"/>
      <c r="B22" s="116"/>
      <c r="C22" s="116"/>
      <c r="D22" s="116"/>
      <c r="E22" s="116"/>
      <c r="F22" s="116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</row>
    <row r="23" spans="1:29" x14ac:dyDescent="0.55000000000000004">
      <c r="A23" s="116"/>
      <c r="B23" s="116"/>
      <c r="C23" s="116"/>
      <c r="D23" s="116"/>
      <c r="E23" s="116"/>
      <c r="F23" s="116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</row>
    <row r="24" spans="1:29" x14ac:dyDescent="0.55000000000000004">
      <c r="A24" s="116"/>
      <c r="B24" s="116"/>
      <c r="C24" s="116"/>
      <c r="D24" s="116"/>
      <c r="E24" s="116"/>
      <c r="F24" s="116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</row>
    <row r="25" spans="1:29" x14ac:dyDescent="0.55000000000000004">
      <c r="A25" s="116"/>
      <c r="B25" s="116"/>
      <c r="C25" s="116"/>
      <c r="D25" s="116"/>
      <c r="E25" s="116"/>
      <c r="F25" s="116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</row>
    <row r="26" spans="1:29" x14ac:dyDescent="0.55000000000000004">
      <c r="A26" s="116"/>
      <c r="B26" s="116"/>
      <c r="C26" s="116"/>
      <c r="D26" s="116"/>
      <c r="E26" s="116"/>
      <c r="F26" s="116"/>
      <c r="G26" s="116"/>
      <c r="H26" s="116"/>
      <c r="I26" s="116"/>
      <c r="J26" s="116"/>
      <c r="K26" s="120"/>
      <c r="L26" s="120"/>
      <c r="M26" s="120"/>
      <c r="N26" s="120"/>
      <c r="O26" s="120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</row>
    <row r="27" spans="1:29" s="23" customFormat="1" x14ac:dyDescent="0.55000000000000004">
      <c r="A27" s="59" t="s">
        <v>135</v>
      </c>
      <c r="B27" s="44"/>
      <c r="C27" s="44"/>
      <c r="D27" s="44"/>
      <c r="E27" s="44"/>
      <c r="F27" s="44"/>
      <c r="G27" s="44"/>
      <c r="H27" s="44"/>
      <c r="I27" s="44"/>
      <c r="J27" s="44"/>
      <c r="K27" s="43"/>
      <c r="L27" s="43"/>
      <c r="M27" s="43"/>
      <c r="N27" s="43"/>
      <c r="O27" s="43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</row>
    <row r="28" spans="1:29" s="39" customFormat="1" ht="14.7" thickBot="1" x14ac:dyDescent="0.6">
      <c r="A28" s="116"/>
      <c r="B28" s="116"/>
      <c r="C28" s="116"/>
      <c r="D28" s="116"/>
      <c r="E28" s="116"/>
      <c r="F28" s="116"/>
      <c r="G28" s="116"/>
      <c r="H28" s="116"/>
      <c r="I28" s="116"/>
      <c r="J28" s="116"/>
      <c r="K28" s="120"/>
      <c r="L28" s="120"/>
      <c r="M28" s="120"/>
      <c r="N28" s="120"/>
      <c r="O28" s="120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</row>
    <row r="29" spans="1:29" x14ac:dyDescent="0.55000000000000004">
      <c r="A29" s="116"/>
      <c r="B29" s="36" t="s">
        <v>66</v>
      </c>
      <c r="C29" s="37"/>
      <c r="D29" s="37"/>
      <c r="E29" s="37" t="s">
        <v>92</v>
      </c>
      <c r="F29" s="37" t="s">
        <v>93</v>
      </c>
      <c r="G29" s="37" t="s">
        <v>94</v>
      </c>
      <c r="H29" s="37" t="s">
        <v>95</v>
      </c>
      <c r="I29" s="38" t="s">
        <v>96</v>
      </c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</row>
    <row r="30" spans="1:29" x14ac:dyDescent="0.55000000000000004">
      <c r="A30" s="116"/>
      <c r="B30" s="46" t="s">
        <v>41</v>
      </c>
      <c r="C30" s="47" t="s">
        <v>50</v>
      </c>
      <c r="D30" s="47"/>
      <c r="E30" s="47"/>
      <c r="F30" s="47"/>
      <c r="G30" s="47"/>
      <c r="H30" s="47"/>
      <c r="I30" s="48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</row>
    <row r="31" spans="1:29" x14ac:dyDescent="0.55000000000000004">
      <c r="A31" s="116"/>
      <c r="B31" s="46"/>
      <c r="C31" s="47" t="s">
        <v>21</v>
      </c>
      <c r="D31" s="47"/>
      <c r="E31" s="49">
        <v>-1.0940000000000001</v>
      </c>
      <c r="F31" s="49">
        <v>0.16300000000000001</v>
      </c>
      <c r="G31" s="49">
        <v>-4.1000000000000002E-2</v>
      </c>
      <c r="H31" s="49">
        <v>0.3</v>
      </c>
      <c r="I31" s="50">
        <v>0.81699999999999995</v>
      </c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</row>
    <row r="32" spans="1:29" x14ac:dyDescent="0.55000000000000004">
      <c r="A32" s="116"/>
      <c r="B32" s="46"/>
      <c r="C32" s="47" t="s">
        <v>40</v>
      </c>
      <c r="D32" s="47"/>
      <c r="E32" s="49">
        <v>-0.26600000000000001</v>
      </c>
      <c r="F32" s="49">
        <v>-0.223</v>
      </c>
      <c r="G32" s="49">
        <v>1.2999999999999999E-2</v>
      </c>
      <c r="H32" s="49">
        <v>0.83799999999999997</v>
      </c>
      <c r="I32" s="50">
        <v>4.4999999999999998E-2</v>
      </c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</row>
    <row r="33" spans="1:29" x14ac:dyDescent="0.55000000000000004">
      <c r="A33" s="116"/>
      <c r="B33" s="46"/>
      <c r="C33" s="47" t="s">
        <v>25</v>
      </c>
      <c r="D33" s="47"/>
      <c r="E33" s="49">
        <v>-0.70299999999999996</v>
      </c>
      <c r="F33" s="49">
        <v>0.317</v>
      </c>
      <c r="G33" s="49">
        <v>3.0000000000000001E-3</v>
      </c>
      <c r="H33" s="49">
        <v>0.08</v>
      </c>
      <c r="I33" s="50">
        <v>-0.03</v>
      </c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</row>
    <row r="34" spans="1:29" x14ac:dyDescent="0.55000000000000004">
      <c r="A34" s="116"/>
      <c r="B34" s="46"/>
      <c r="C34" s="47" t="s">
        <v>26</v>
      </c>
      <c r="D34" s="47"/>
      <c r="E34" s="49">
        <v>2.9000000000000001E-2</v>
      </c>
      <c r="F34" s="49">
        <v>0.91800000000000004</v>
      </c>
      <c r="G34" s="49">
        <v>-2.1000000000000001E-2</v>
      </c>
      <c r="H34" s="49">
        <v>-0.29199999999999998</v>
      </c>
      <c r="I34" s="50">
        <v>-1.7000000000000001E-2</v>
      </c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</row>
    <row r="35" spans="1:29" x14ac:dyDescent="0.55000000000000004">
      <c r="A35" s="116"/>
      <c r="B35" s="51" t="s">
        <v>42</v>
      </c>
      <c r="C35" s="52" t="s">
        <v>22</v>
      </c>
      <c r="D35" s="52"/>
      <c r="E35" s="49">
        <v>-1.39</v>
      </c>
      <c r="F35" s="49">
        <v>0.214</v>
      </c>
      <c r="G35" s="49">
        <v>0.36899999999999999</v>
      </c>
      <c r="H35" s="49">
        <v>-0.215</v>
      </c>
      <c r="I35" s="50">
        <v>4.7E-2</v>
      </c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</row>
    <row r="36" spans="1:29" x14ac:dyDescent="0.55000000000000004">
      <c r="A36" s="116"/>
      <c r="B36" s="51"/>
      <c r="C36" s="52" t="s">
        <v>23</v>
      </c>
      <c r="D36" s="52"/>
      <c r="E36" s="49">
        <v>0</v>
      </c>
      <c r="F36" s="49">
        <v>0</v>
      </c>
      <c r="G36" s="49">
        <v>0</v>
      </c>
      <c r="H36" s="49">
        <v>0</v>
      </c>
      <c r="I36" s="50">
        <v>0</v>
      </c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</row>
    <row r="37" spans="1:29" x14ac:dyDescent="0.55000000000000004">
      <c r="A37" s="116"/>
      <c r="B37" s="51"/>
      <c r="C37" s="52" t="s">
        <v>43</v>
      </c>
      <c r="D37" s="52"/>
      <c r="E37" s="49">
        <v>-0.74399999999999999</v>
      </c>
      <c r="F37" s="49">
        <v>0.13300000000000001</v>
      </c>
      <c r="G37" s="49">
        <v>5.8999999999999997E-2</v>
      </c>
      <c r="H37" s="49">
        <v>-0.152</v>
      </c>
      <c r="I37" s="50">
        <v>-8.9999999999999993E-3</v>
      </c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</row>
    <row r="38" spans="1:29" ht="14.7" thickBot="1" x14ac:dyDescent="0.6">
      <c r="A38" s="116"/>
      <c r="B38" s="53"/>
      <c r="C38" s="54" t="s">
        <v>24</v>
      </c>
      <c r="D38" s="54"/>
      <c r="E38" s="55">
        <v>-0.46700000000000003</v>
      </c>
      <c r="F38" s="55">
        <v>6.2E-2</v>
      </c>
      <c r="G38" s="55">
        <v>6.0000000000000001E-3</v>
      </c>
      <c r="H38" s="55">
        <v>-0.156</v>
      </c>
      <c r="I38" s="56">
        <v>-8.9999999999999993E-3</v>
      </c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</row>
    <row r="39" spans="1:29" ht="14.7" thickBot="1" x14ac:dyDescent="0.6">
      <c r="A39" s="116"/>
      <c r="B39" s="57"/>
      <c r="C39" s="45"/>
      <c r="D39" s="45"/>
      <c r="E39" s="45"/>
      <c r="F39" s="45"/>
      <c r="G39" s="45"/>
      <c r="H39" s="45" t="s">
        <v>89</v>
      </c>
      <c r="I39" s="58">
        <f>SQRT(O5)</f>
        <v>63.245553203367585</v>
      </c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</row>
    <row r="40" spans="1:29" ht="14.7" thickBot="1" x14ac:dyDescent="0.6">
      <c r="A40" s="116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</row>
    <row r="41" spans="1:29" x14ac:dyDescent="0.55000000000000004">
      <c r="A41" s="116"/>
      <c r="B41" s="131" t="s">
        <v>137</v>
      </c>
      <c r="C41" s="132"/>
      <c r="D41" s="132"/>
      <c r="E41" s="133"/>
      <c r="F41" s="116"/>
      <c r="G41" s="116"/>
      <c r="H41" s="121"/>
      <c r="I41" s="120"/>
      <c r="J41" s="120"/>
      <c r="K41" s="120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</row>
    <row r="42" spans="1:29" x14ac:dyDescent="0.55000000000000004">
      <c r="A42" s="116"/>
      <c r="B42" s="125" t="s">
        <v>69</v>
      </c>
      <c r="C42" s="122"/>
      <c r="D42" s="123" t="s">
        <v>41</v>
      </c>
      <c r="E42" s="126" t="s">
        <v>42</v>
      </c>
      <c r="F42" s="116"/>
      <c r="G42" s="116"/>
      <c r="H42" s="120"/>
      <c r="I42" s="120"/>
      <c r="J42" s="124"/>
      <c r="K42" s="124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</row>
    <row r="43" spans="1:29" ht="14.7" thickBot="1" x14ac:dyDescent="0.6">
      <c r="A43" s="116"/>
      <c r="B43" s="128" t="s">
        <v>48</v>
      </c>
      <c r="C43" s="129" t="s">
        <v>46</v>
      </c>
      <c r="D43" s="129" t="s">
        <v>45</v>
      </c>
      <c r="E43" s="130" t="s">
        <v>45</v>
      </c>
      <c r="F43" s="116"/>
      <c r="G43" s="116"/>
      <c r="H43" s="120"/>
      <c r="I43" s="120"/>
      <c r="J43" s="120"/>
      <c r="K43" s="120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</row>
    <row r="44" spans="1:29" x14ac:dyDescent="0.55000000000000004">
      <c r="A44" s="116"/>
      <c r="B44" s="125">
        <v>0</v>
      </c>
      <c r="C44" s="122">
        <f t="shared" ref="C44:C107" si="2">B44*O$6*O$7/500</f>
        <v>0</v>
      </c>
      <c r="D44" s="122">
        <f t="shared" ref="D44:D107" si="3">NORMDIST(C44,E$13,F$13/4,FALSE)+NORMDIST(C44,E$14,F$14/4,FALSE)+NORMDIST(C44,E$15,F$15/4,FALSE)+NORMDIST(C44,E$16,F$16/4,FALSE)+NORMDIST(C44,E$17,F$17/4,FALSE)</f>
        <v>0</v>
      </c>
      <c r="E44" s="127">
        <f t="shared" ref="E44:E107" si="4">NORMDIST(C44,E$18,F$18/4,FALSE)+NORMDIST(C44,E$19,F$19/4,FALSE)+NORMDIST(C44,E$20,F$20/4,FALSE)+NORMDIST(C44,E$21,F$21/4,FALSE)</f>
        <v>0</v>
      </c>
      <c r="F44" s="116"/>
      <c r="G44" s="116"/>
      <c r="H44" s="120"/>
      <c r="I44" s="120"/>
      <c r="J44" s="120"/>
      <c r="K44" s="120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</row>
    <row r="45" spans="1:29" x14ac:dyDescent="0.55000000000000004">
      <c r="A45" s="116"/>
      <c r="B45" s="125">
        <v>1</v>
      </c>
      <c r="C45" s="122">
        <f t="shared" si="2"/>
        <v>2.4E-2</v>
      </c>
      <c r="D45" s="122">
        <f t="shared" si="3"/>
        <v>0</v>
      </c>
      <c r="E45" s="127">
        <f t="shared" si="4"/>
        <v>0</v>
      </c>
      <c r="F45" s="116"/>
      <c r="G45" s="116"/>
      <c r="H45" s="120"/>
      <c r="I45" s="120"/>
      <c r="J45" s="120"/>
      <c r="K45" s="120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</row>
    <row r="46" spans="1:29" x14ac:dyDescent="0.55000000000000004">
      <c r="A46" s="116"/>
      <c r="B46" s="125">
        <v>2</v>
      </c>
      <c r="C46" s="122">
        <f t="shared" si="2"/>
        <v>4.8000000000000001E-2</v>
      </c>
      <c r="D46" s="122">
        <f t="shared" si="3"/>
        <v>0</v>
      </c>
      <c r="E46" s="127">
        <f t="shared" si="4"/>
        <v>0</v>
      </c>
      <c r="F46" s="116"/>
      <c r="G46" s="116"/>
      <c r="H46" s="120"/>
      <c r="I46" s="120"/>
      <c r="J46" s="120"/>
      <c r="K46" s="120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  <c r="Z46" s="116"/>
      <c r="AA46" s="116"/>
      <c r="AB46" s="116"/>
      <c r="AC46" s="116"/>
    </row>
    <row r="47" spans="1:29" x14ac:dyDescent="0.55000000000000004">
      <c r="A47" s="116"/>
      <c r="B47" s="125">
        <v>3</v>
      </c>
      <c r="C47" s="122">
        <f t="shared" si="2"/>
        <v>7.1999999999999995E-2</v>
      </c>
      <c r="D47" s="122">
        <f t="shared" si="3"/>
        <v>0</v>
      </c>
      <c r="E47" s="127">
        <f t="shared" si="4"/>
        <v>0</v>
      </c>
      <c r="F47" s="116"/>
      <c r="G47" s="116"/>
      <c r="H47" s="120"/>
      <c r="I47" s="120"/>
      <c r="J47" s="120"/>
      <c r="K47" s="120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</row>
    <row r="48" spans="1:29" x14ac:dyDescent="0.55000000000000004">
      <c r="A48" s="116"/>
      <c r="B48" s="125">
        <v>4</v>
      </c>
      <c r="C48" s="122">
        <f t="shared" si="2"/>
        <v>9.6000000000000002E-2</v>
      </c>
      <c r="D48" s="122">
        <f t="shared" si="3"/>
        <v>0</v>
      </c>
      <c r="E48" s="127">
        <f t="shared" si="4"/>
        <v>0</v>
      </c>
      <c r="F48" s="116"/>
      <c r="G48" s="116"/>
      <c r="H48" s="120"/>
      <c r="I48" s="120"/>
      <c r="J48" s="120"/>
      <c r="K48" s="120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</row>
    <row r="49" spans="1:29" x14ac:dyDescent="0.55000000000000004">
      <c r="A49" s="116"/>
      <c r="B49" s="125">
        <v>5</v>
      </c>
      <c r="C49" s="122">
        <f t="shared" si="2"/>
        <v>0.12</v>
      </c>
      <c r="D49" s="122">
        <f t="shared" si="3"/>
        <v>0</v>
      </c>
      <c r="E49" s="127">
        <f t="shared" si="4"/>
        <v>0</v>
      </c>
      <c r="F49" s="116"/>
      <c r="G49" s="116"/>
      <c r="H49" s="120"/>
      <c r="I49" s="120"/>
      <c r="J49" s="120"/>
      <c r="K49" s="120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</row>
    <row r="50" spans="1:29" x14ac:dyDescent="0.55000000000000004">
      <c r="A50" s="116"/>
      <c r="B50" s="125">
        <v>6</v>
      </c>
      <c r="C50" s="122">
        <f t="shared" si="2"/>
        <v>0.14399999999999999</v>
      </c>
      <c r="D50" s="122">
        <f t="shared" si="3"/>
        <v>0</v>
      </c>
      <c r="E50" s="127">
        <f t="shared" si="4"/>
        <v>0</v>
      </c>
      <c r="F50" s="116"/>
      <c r="G50" s="116"/>
      <c r="H50" s="120"/>
      <c r="I50" s="120"/>
      <c r="J50" s="120"/>
      <c r="K50" s="120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116"/>
      <c r="W50" s="116"/>
      <c r="X50" s="116"/>
      <c r="Y50" s="116"/>
      <c r="Z50" s="116"/>
      <c r="AA50" s="116"/>
      <c r="AB50" s="116"/>
      <c r="AC50" s="116"/>
    </row>
    <row r="51" spans="1:29" x14ac:dyDescent="0.55000000000000004">
      <c r="A51" s="116"/>
      <c r="B51" s="125">
        <v>7</v>
      </c>
      <c r="C51" s="122">
        <f t="shared" si="2"/>
        <v>0.16800000000000001</v>
      </c>
      <c r="D51" s="122">
        <f t="shared" si="3"/>
        <v>0</v>
      </c>
      <c r="E51" s="127">
        <f t="shared" si="4"/>
        <v>0</v>
      </c>
      <c r="F51" s="116"/>
      <c r="G51" s="116"/>
      <c r="H51" s="120"/>
      <c r="I51" s="120"/>
      <c r="J51" s="120"/>
      <c r="K51" s="120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</row>
    <row r="52" spans="1:29" x14ac:dyDescent="0.55000000000000004">
      <c r="A52" s="116"/>
      <c r="B52" s="125">
        <v>8</v>
      </c>
      <c r="C52" s="122">
        <f t="shared" si="2"/>
        <v>0.192</v>
      </c>
      <c r="D52" s="122">
        <f t="shared" si="3"/>
        <v>0</v>
      </c>
      <c r="E52" s="127">
        <f t="shared" si="4"/>
        <v>0</v>
      </c>
      <c r="F52" s="116"/>
      <c r="G52" s="116"/>
      <c r="H52" s="120"/>
      <c r="I52" s="120"/>
      <c r="J52" s="120"/>
      <c r="K52" s="120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</row>
    <row r="53" spans="1:29" x14ac:dyDescent="0.55000000000000004">
      <c r="A53" s="116"/>
      <c r="B53" s="125">
        <v>9</v>
      </c>
      <c r="C53" s="122">
        <f t="shared" si="2"/>
        <v>0.216</v>
      </c>
      <c r="D53" s="122">
        <f t="shared" si="3"/>
        <v>0</v>
      </c>
      <c r="E53" s="127">
        <f t="shared" si="4"/>
        <v>0</v>
      </c>
      <c r="F53" s="116"/>
      <c r="G53" s="116"/>
      <c r="H53" s="120"/>
      <c r="I53" s="120"/>
      <c r="J53" s="120"/>
      <c r="K53" s="120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</row>
    <row r="54" spans="1:29" x14ac:dyDescent="0.55000000000000004">
      <c r="A54" s="116"/>
      <c r="B54" s="125">
        <v>10</v>
      </c>
      <c r="C54" s="122">
        <f t="shared" si="2"/>
        <v>0.24</v>
      </c>
      <c r="D54" s="122">
        <f t="shared" si="3"/>
        <v>0</v>
      </c>
      <c r="E54" s="127">
        <f t="shared" si="4"/>
        <v>0</v>
      </c>
      <c r="F54" s="116"/>
      <c r="G54" s="116"/>
      <c r="H54" s="120"/>
      <c r="I54" s="120"/>
      <c r="J54" s="120"/>
      <c r="K54" s="120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</row>
    <row r="55" spans="1:29" x14ac:dyDescent="0.55000000000000004">
      <c r="A55" s="116"/>
      <c r="B55" s="125">
        <v>11</v>
      </c>
      <c r="C55" s="122">
        <f t="shared" si="2"/>
        <v>0.26400000000000001</v>
      </c>
      <c r="D55" s="122">
        <f t="shared" si="3"/>
        <v>0</v>
      </c>
      <c r="E55" s="127">
        <f t="shared" si="4"/>
        <v>0</v>
      </c>
      <c r="F55" s="116"/>
      <c r="G55" s="116"/>
      <c r="H55" s="120"/>
      <c r="I55" s="120"/>
      <c r="J55" s="120"/>
      <c r="K55" s="120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</row>
    <row r="56" spans="1:29" x14ac:dyDescent="0.55000000000000004">
      <c r="A56" s="116"/>
      <c r="B56" s="125">
        <v>12</v>
      </c>
      <c r="C56" s="122">
        <f t="shared" si="2"/>
        <v>0.28799999999999998</v>
      </c>
      <c r="D56" s="122">
        <f t="shared" si="3"/>
        <v>0</v>
      </c>
      <c r="E56" s="127">
        <f t="shared" si="4"/>
        <v>0</v>
      </c>
      <c r="F56" s="116"/>
      <c r="G56" s="116"/>
      <c r="H56" s="120"/>
      <c r="I56" s="120"/>
      <c r="J56" s="120"/>
      <c r="K56" s="120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</row>
    <row r="57" spans="1:29" x14ac:dyDescent="0.55000000000000004">
      <c r="A57" s="116"/>
      <c r="B57" s="125">
        <v>13</v>
      </c>
      <c r="C57" s="122">
        <f t="shared" si="2"/>
        <v>0.312</v>
      </c>
      <c r="D57" s="122">
        <f t="shared" si="3"/>
        <v>0</v>
      </c>
      <c r="E57" s="127">
        <f t="shared" si="4"/>
        <v>0</v>
      </c>
      <c r="F57" s="116"/>
      <c r="G57" s="116"/>
      <c r="H57" s="120"/>
      <c r="I57" s="120"/>
      <c r="J57" s="120"/>
      <c r="K57" s="120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</row>
    <row r="58" spans="1:29" x14ac:dyDescent="0.55000000000000004">
      <c r="A58" s="116"/>
      <c r="B58" s="125">
        <v>14</v>
      </c>
      <c r="C58" s="122">
        <f t="shared" si="2"/>
        <v>0.33600000000000002</v>
      </c>
      <c r="D58" s="122">
        <f t="shared" si="3"/>
        <v>0</v>
      </c>
      <c r="E58" s="127">
        <f t="shared" si="4"/>
        <v>0</v>
      </c>
      <c r="F58" s="116"/>
      <c r="G58" s="116"/>
      <c r="H58" s="120"/>
      <c r="I58" s="120"/>
      <c r="J58" s="120"/>
      <c r="K58" s="120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</row>
    <row r="59" spans="1:29" x14ac:dyDescent="0.55000000000000004">
      <c r="A59" s="116"/>
      <c r="B59" s="125">
        <v>15</v>
      </c>
      <c r="C59" s="122">
        <f t="shared" si="2"/>
        <v>0.36</v>
      </c>
      <c r="D59" s="122">
        <f t="shared" si="3"/>
        <v>0</v>
      </c>
      <c r="E59" s="127">
        <f t="shared" si="4"/>
        <v>0</v>
      </c>
      <c r="F59" s="116"/>
      <c r="G59" s="116"/>
      <c r="H59" s="120"/>
      <c r="I59" s="120"/>
      <c r="J59" s="120"/>
      <c r="K59" s="120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</row>
    <row r="60" spans="1:29" x14ac:dyDescent="0.55000000000000004">
      <c r="A60" s="116"/>
      <c r="B60" s="125">
        <v>16</v>
      </c>
      <c r="C60" s="122">
        <f t="shared" si="2"/>
        <v>0.38400000000000001</v>
      </c>
      <c r="D60" s="122">
        <f t="shared" si="3"/>
        <v>0</v>
      </c>
      <c r="E60" s="127">
        <f t="shared" si="4"/>
        <v>0</v>
      </c>
      <c r="F60" s="116"/>
      <c r="G60" s="116"/>
      <c r="H60" s="120"/>
      <c r="I60" s="120"/>
      <c r="J60" s="120"/>
      <c r="K60" s="120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</row>
    <row r="61" spans="1:29" x14ac:dyDescent="0.55000000000000004">
      <c r="A61" s="116"/>
      <c r="B61" s="125">
        <v>17</v>
      </c>
      <c r="C61" s="122">
        <f t="shared" si="2"/>
        <v>0.40799999999999997</v>
      </c>
      <c r="D61" s="122">
        <f t="shared" si="3"/>
        <v>9.8350698798409019E-304</v>
      </c>
      <c r="E61" s="127">
        <f t="shared" si="4"/>
        <v>0</v>
      </c>
      <c r="F61" s="116"/>
      <c r="G61" s="116"/>
      <c r="H61" s="120"/>
      <c r="I61" s="120"/>
      <c r="J61" s="120"/>
      <c r="K61" s="120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116"/>
      <c r="AA61" s="116"/>
      <c r="AB61" s="116"/>
      <c r="AC61" s="116"/>
    </row>
    <row r="62" spans="1:29" x14ac:dyDescent="0.55000000000000004">
      <c r="A62" s="116"/>
      <c r="B62" s="125">
        <v>18</v>
      </c>
      <c r="C62" s="122">
        <f t="shared" si="2"/>
        <v>0.432</v>
      </c>
      <c r="D62" s="122">
        <f t="shared" si="3"/>
        <v>1.4938060099339518E-279</v>
      </c>
      <c r="E62" s="127">
        <f t="shared" si="4"/>
        <v>0</v>
      </c>
      <c r="F62" s="116"/>
      <c r="G62" s="116"/>
      <c r="H62" s="120"/>
      <c r="I62" s="120"/>
      <c r="J62" s="120"/>
      <c r="K62" s="120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</row>
    <row r="63" spans="1:29" x14ac:dyDescent="0.55000000000000004">
      <c r="A63" s="116"/>
      <c r="B63" s="125">
        <v>19</v>
      </c>
      <c r="C63" s="122">
        <f t="shared" si="2"/>
        <v>0.45600000000000002</v>
      </c>
      <c r="D63" s="122">
        <f t="shared" si="3"/>
        <v>2.2656690311753177E-256</v>
      </c>
      <c r="E63" s="127">
        <f t="shared" si="4"/>
        <v>0</v>
      </c>
      <c r="F63" s="116"/>
      <c r="G63" s="116"/>
      <c r="H63" s="120"/>
      <c r="I63" s="120"/>
      <c r="J63" s="120"/>
      <c r="K63" s="120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</row>
    <row r="64" spans="1:29" x14ac:dyDescent="0.55000000000000004">
      <c r="A64" s="116"/>
      <c r="B64" s="125">
        <v>20</v>
      </c>
      <c r="C64" s="122">
        <f t="shared" si="2"/>
        <v>0.48</v>
      </c>
      <c r="D64" s="122">
        <f t="shared" si="3"/>
        <v>3.4315019356626743E-234</v>
      </c>
      <c r="E64" s="127">
        <f t="shared" si="4"/>
        <v>0</v>
      </c>
      <c r="F64" s="116"/>
      <c r="G64" s="116"/>
      <c r="H64" s="120"/>
      <c r="I64" s="120"/>
      <c r="J64" s="120"/>
      <c r="K64" s="120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</row>
    <row r="65" spans="1:29" x14ac:dyDescent="0.55000000000000004">
      <c r="A65" s="116"/>
      <c r="B65" s="125">
        <v>21</v>
      </c>
      <c r="C65" s="122">
        <f t="shared" si="2"/>
        <v>0.504</v>
      </c>
      <c r="D65" s="122">
        <f t="shared" si="3"/>
        <v>5.1898826938329393E-213</v>
      </c>
      <c r="E65" s="127">
        <f t="shared" si="4"/>
        <v>0</v>
      </c>
      <c r="F65" s="116"/>
      <c r="G65" s="116"/>
      <c r="H65" s="120"/>
      <c r="I65" s="120"/>
      <c r="J65" s="120"/>
      <c r="K65" s="120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</row>
    <row r="66" spans="1:29" x14ac:dyDescent="0.55000000000000004">
      <c r="A66" s="116"/>
      <c r="B66" s="125">
        <v>22</v>
      </c>
      <c r="C66" s="122">
        <f t="shared" si="2"/>
        <v>0.52800000000000002</v>
      </c>
      <c r="D66" s="122">
        <f t="shared" si="3"/>
        <v>7.8382001452557721E-193</v>
      </c>
      <c r="E66" s="127">
        <f t="shared" si="4"/>
        <v>0</v>
      </c>
      <c r="F66" s="116"/>
      <c r="G66" s="116"/>
      <c r="H66" s="120"/>
      <c r="I66" s="120"/>
      <c r="J66" s="120"/>
      <c r="K66" s="120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</row>
    <row r="67" spans="1:29" x14ac:dyDescent="0.55000000000000004">
      <c r="A67" s="116"/>
      <c r="B67" s="125">
        <v>23</v>
      </c>
      <c r="C67" s="122">
        <f t="shared" si="2"/>
        <v>0.55200000000000005</v>
      </c>
      <c r="D67" s="122">
        <f t="shared" si="3"/>
        <v>1.1821175626398534E-173</v>
      </c>
      <c r="E67" s="127">
        <f t="shared" si="4"/>
        <v>0</v>
      </c>
      <c r="F67" s="116"/>
      <c r="G67" s="116"/>
      <c r="H67" s="120"/>
      <c r="I67" s="120"/>
      <c r="J67" s="120"/>
      <c r="K67" s="120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</row>
    <row r="68" spans="1:29" x14ac:dyDescent="0.55000000000000004">
      <c r="A68" s="116"/>
      <c r="B68" s="125">
        <v>24</v>
      </c>
      <c r="C68" s="122">
        <f t="shared" si="2"/>
        <v>0.57599999999999996</v>
      </c>
      <c r="D68" s="122">
        <f t="shared" si="3"/>
        <v>1.7802889826378397E-155</v>
      </c>
      <c r="E68" s="127">
        <f t="shared" si="4"/>
        <v>6.3682723633429822E-294</v>
      </c>
      <c r="F68" s="116"/>
      <c r="G68" s="116"/>
      <c r="H68" s="120"/>
      <c r="I68" s="120"/>
      <c r="J68" s="120"/>
      <c r="K68" s="120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</row>
    <row r="69" spans="1:29" x14ac:dyDescent="0.55000000000000004">
      <c r="A69" s="116"/>
      <c r="B69" s="125">
        <v>25</v>
      </c>
      <c r="C69" s="122">
        <f t="shared" si="2"/>
        <v>0.6</v>
      </c>
      <c r="D69" s="122">
        <f t="shared" si="3"/>
        <v>2.6773543390858652E-138</v>
      </c>
      <c r="E69" s="127">
        <f t="shared" si="4"/>
        <v>1.4023521911120053E-276</v>
      </c>
      <c r="F69" s="116"/>
      <c r="G69" s="116"/>
      <c r="H69" s="120"/>
      <c r="I69" s="120"/>
      <c r="J69" s="120"/>
      <c r="K69" s="120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</row>
    <row r="70" spans="1:29" x14ac:dyDescent="0.55000000000000004">
      <c r="A70" s="116"/>
      <c r="B70" s="125">
        <v>26</v>
      </c>
      <c r="C70" s="122">
        <f t="shared" si="2"/>
        <v>0.624</v>
      </c>
      <c r="D70" s="122">
        <f t="shared" si="3"/>
        <v>4.020746701885814E-122</v>
      </c>
      <c r="E70" s="127">
        <f t="shared" si="4"/>
        <v>9.1907493007902334E-260</v>
      </c>
      <c r="F70" s="116"/>
      <c r="G70" s="116"/>
      <c r="H70" s="120"/>
      <c r="I70" s="120"/>
      <c r="J70" s="120"/>
      <c r="K70" s="120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</row>
    <row r="71" spans="1:29" x14ac:dyDescent="0.55000000000000004">
      <c r="A71" s="116"/>
      <c r="B71" s="125">
        <v>27</v>
      </c>
      <c r="C71" s="122">
        <f t="shared" si="2"/>
        <v>0.64800000000000002</v>
      </c>
      <c r="D71" s="122">
        <f t="shared" si="3"/>
        <v>6.0296636949935064E-107</v>
      </c>
      <c r="E71" s="127">
        <f t="shared" si="4"/>
        <v>1.7926813351732144E-243</v>
      </c>
      <c r="F71" s="116"/>
      <c r="G71" s="116"/>
      <c r="H71" s="120"/>
      <c r="I71" s="120"/>
      <c r="J71" s="120"/>
      <c r="K71" s="120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</row>
    <row r="72" spans="1:29" x14ac:dyDescent="0.55000000000000004">
      <c r="A72" s="116"/>
      <c r="B72" s="125">
        <v>28</v>
      </c>
      <c r="C72" s="122">
        <f t="shared" si="2"/>
        <v>0.67200000000000004</v>
      </c>
      <c r="D72" s="122">
        <f t="shared" si="3"/>
        <v>9.0295265502214719E-93</v>
      </c>
      <c r="E72" s="127">
        <f t="shared" si="4"/>
        <v>1.0406714210443914E-227</v>
      </c>
      <c r="F72" s="116"/>
      <c r="G72" s="116"/>
      <c r="H72" s="120"/>
      <c r="I72" s="120"/>
      <c r="J72" s="120"/>
      <c r="K72" s="120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</row>
    <row r="73" spans="1:29" x14ac:dyDescent="0.55000000000000004">
      <c r="A73" s="116"/>
      <c r="B73" s="125">
        <v>29</v>
      </c>
      <c r="C73" s="122">
        <f t="shared" si="2"/>
        <v>0.69599999999999995</v>
      </c>
      <c r="D73" s="122">
        <f t="shared" si="3"/>
        <v>1.3502754833534532E-79</v>
      </c>
      <c r="E73" s="127">
        <f t="shared" si="4"/>
        <v>1.7979703016213699E-212</v>
      </c>
      <c r="F73" s="116"/>
      <c r="G73" s="116"/>
      <c r="H73" s="120"/>
      <c r="I73" s="120"/>
      <c r="J73" s="120"/>
      <c r="K73" s="120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</row>
    <row r="74" spans="1:29" x14ac:dyDescent="0.55000000000000004">
      <c r="A74" s="116"/>
      <c r="B74" s="125">
        <v>30</v>
      </c>
      <c r="C74" s="122">
        <f t="shared" si="2"/>
        <v>0.72</v>
      </c>
      <c r="D74" s="122">
        <f t="shared" si="3"/>
        <v>2.0163471190326398E-67</v>
      </c>
      <c r="E74" s="127">
        <f t="shared" si="4"/>
        <v>9.2450604272403128E-198</v>
      </c>
      <c r="F74" s="116"/>
      <c r="G74" s="116"/>
      <c r="H74" s="120"/>
      <c r="I74" s="120"/>
      <c r="J74" s="120"/>
      <c r="K74" s="120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</row>
    <row r="75" spans="1:29" x14ac:dyDescent="0.55000000000000004">
      <c r="A75" s="116"/>
      <c r="B75" s="125">
        <v>31</v>
      </c>
      <c r="C75" s="122">
        <f t="shared" si="2"/>
        <v>0.74399999999999999</v>
      </c>
      <c r="D75" s="122">
        <f t="shared" si="3"/>
        <v>3.0067251442153797E-56</v>
      </c>
      <c r="E75" s="127">
        <f t="shared" si="4"/>
        <v>1.4148009696462313E-183</v>
      </c>
      <c r="F75" s="116"/>
      <c r="G75" s="116"/>
      <c r="H75" s="120"/>
      <c r="I75" s="120"/>
      <c r="J75" s="120"/>
      <c r="K75" s="120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</row>
    <row r="76" spans="1:29" x14ac:dyDescent="0.55000000000000004">
      <c r="A76" s="116"/>
      <c r="B76" s="125">
        <v>32</v>
      </c>
      <c r="C76" s="122">
        <f t="shared" si="2"/>
        <v>0.76800000000000002</v>
      </c>
      <c r="D76" s="122">
        <f t="shared" si="3"/>
        <v>4.4772121490754037E-46</v>
      </c>
      <c r="E76" s="127">
        <f t="shared" si="4"/>
        <v>6.4437591289199961E-170</v>
      </c>
      <c r="F76" s="116"/>
      <c r="G76" s="116"/>
      <c r="H76" s="120"/>
      <c r="I76" s="120"/>
      <c r="J76" s="120"/>
      <c r="K76" s="120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</row>
    <row r="77" spans="1:29" x14ac:dyDescent="0.55000000000000004">
      <c r="A77" s="116"/>
      <c r="B77" s="125">
        <v>33</v>
      </c>
      <c r="C77" s="122">
        <f t="shared" si="2"/>
        <v>0.79200000000000004</v>
      </c>
      <c r="D77" s="122">
        <f t="shared" si="3"/>
        <v>6.6574380117741804E-37</v>
      </c>
      <c r="E77" s="127">
        <f t="shared" si="4"/>
        <v>8.734571443468461E-157</v>
      </c>
      <c r="F77" s="116"/>
      <c r="G77" s="116"/>
      <c r="H77" s="120"/>
      <c r="I77" s="120"/>
      <c r="J77" s="120"/>
      <c r="K77" s="120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</row>
    <row r="78" spans="1:29" x14ac:dyDescent="0.55000000000000004">
      <c r="A78" s="116"/>
      <c r="B78" s="125">
        <v>34</v>
      </c>
      <c r="C78" s="122">
        <f t="shared" si="2"/>
        <v>0.81599999999999995</v>
      </c>
      <c r="D78" s="122">
        <f t="shared" si="3"/>
        <v>9.8853511911377442E-29</v>
      </c>
      <c r="E78" s="127">
        <f t="shared" si="4"/>
        <v>3.5237270426618441E-144</v>
      </c>
      <c r="F78" s="116"/>
      <c r="G78" s="116"/>
      <c r="H78" s="120"/>
      <c r="I78" s="120"/>
      <c r="J78" s="120"/>
      <c r="K78" s="120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</row>
    <row r="79" spans="1:29" x14ac:dyDescent="0.55000000000000004">
      <c r="A79" s="116"/>
      <c r="B79" s="125">
        <v>35</v>
      </c>
      <c r="C79" s="122">
        <f t="shared" si="2"/>
        <v>0.84</v>
      </c>
      <c r="D79" s="122">
        <f t="shared" si="3"/>
        <v>1.4657590625537361E-21</v>
      </c>
      <c r="E79" s="127">
        <f t="shared" si="4"/>
        <v>4.2307880777795214E-132</v>
      </c>
      <c r="F79" s="116"/>
      <c r="G79" s="116"/>
      <c r="H79" s="120"/>
      <c r="I79" s="120"/>
      <c r="J79" s="120"/>
      <c r="K79" s="120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</row>
    <row r="80" spans="1:29" x14ac:dyDescent="0.55000000000000004">
      <c r="A80" s="116"/>
      <c r="B80" s="125">
        <v>36</v>
      </c>
      <c r="C80" s="122">
        <f t="shared" si="2"/>
        <v>0.86399999999999999</v>
      </c>
      <c r="D80" s="122">
        <f t="shared" si="3"/>
        <v>2.1702940857500317E-15</v>
      </c>
      <c r="E80" s="127">
        <f t="shared" si="4"/>
        <v>1.5118149606346085E-120</v>
      </c>
      <c r="F80" s="116"/>
      <c r="G80" s="116"/>
      <c r="H80" s="120"/>
      <c r="I80" s="120"/>
      <c r="J80" s="120"/>
      <c r="K80" s="120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</row>
    <row r="81" spans="1:29" x14ac:dyDescent="0.55000000000000004">
      <c r="A81" s="116"/>
      <c r="B81" s="125">
        <v>37</v>
      </c>
      <c r="C81" s="122">
        <f t="shared" si="2"/>
        <v>0.88800000000000001</v>
      </c>
      <c r="D81" s="122">
        <f t="shared" si="3"/>
        <v>3.2089289363878459E-10</v>
      </c>
      <c r="E81" s="127">
        <f t="shared" si="4"/>
        <v>1.6078086470238587E-109</v>
      </c>
      <c r="F81" s="116"/>
      <c r="G81" s="116"/>
      <c r="H81" s="120"/>
      <c r="I81" s="120"/>
      <c r="J81" s="120"/>
      <c r="K81" s="120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</row>
    <row r="82" spans="1:29" x14ac:dyDescent="0.55000000000000004">
      <c r="A82" s="116"/>
      <c r="B82" s="125">
        <v>38</v>
      </c>
      <c r="C82" s="122">
        <f t="shared" si="2"/>
        <v>0.91200000000000003</v>
      </c>
      <c r="D82" s="122">
        <f t="shared" si="3"/>
        <v>4.7379134805227326E-6</v>
      </c>
      <c r="E82" s="127">
        <f t="shared" si="4"/>
        <v>5.0889529519101713E-99</v>
      </c>
      <c r="F82" s="116"/>
      <c r="G82" s="116"/>
      <c r="H82" s="120"/>
      <c r="I82" s="120"/>
      <c r="J82" s="120"/>
      <c r="K82" s="120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</row>
    <row r="83" spans="1:29" x14ac:dyDescent="0.55000000000000004">
      <c r="A83" s="116"/>
      <c r="B83" s="125">
        <v>39</v>
      </c>
      <c r="C83" s="122">
        <f t="shared" si="2"/>
        <v>0.93600000000000005</v>
      </c>
      <c r="D83" s="122">
        <f t="shared" si="3"/>
        <v>6.9855348837187612E-3</v>
      </c>
      <c r="E83" s="127">
        <f t="shared" si="4"/>
        <v>4.7938105402977273E-89</v>
      </c>
      <c r="F83" s="116"/>
      <c r="G83" s="116"/>
      <c r="H83" s="120"/>
      <c r="I83" s="120"/>
      <c r="J83" s="120"/>
      <c r="K83" s="120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</row>
    <row r="84" spans="1:29" x14ac:dyDescent="0.55000000000000004">
      <c r="A84" s="116"/>
      <c r="B84" s="125">
        <v>40</v>
      </c>
      <c r="C84" s="122">
        <f t="shared" si="2"/>
        <v>0.96</v>
      </c>
      <c r="D84" s="122">
        <f t="shared" si="3"/>
        <v>1.0284844252703476</v>
      </c>
      <c r="E84" s="127">
        <f t="shared" si="4"/>
        <v>1.3439764245958391E-79</v>
      </c>
      <c r="F84" s="116"/>
      <c r="G84" s="116"/>
      <c r="H84" s="120"/>
      <c r="I84" s="120"/>
      <c r="J84" s="120"/>
      <c r="K84" s="120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</row>
    <row r="85" spans="1:29" x14ac:dyDescent="0.55000000000000004">
      <c r="A85" s="116"/>
      <c r="B85" s="125">
        <v>41</v>
      </c>
      <c r="C85" s="122">
        <f t="shared" si="2"/>
        <v>0.98399999999999999</v>
      </c>
      <c r="D85" s="122">
        <f t="shared" si="3"/>
        <v>15.12102692622771</v>
      </c>
      <c r="E85" s="127">
        <f t="shared" si="4"/>
        <v>1.121400614288313E-70</v>
      </c>
      <c r="F85" s="116"/>
      <c r="G85" s="116"/>
      <c r="H85" s="120"/>
      <c r="I85" s="120"/>
      <c r="J85" s="120"/>
      <c r="K85" s="120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</row>
    <row r="86" spans="1:29" x14ac:dyDescent="0.55000000000000004">
      <c r="A86" s="116"/>
      <c r="B86" s="125">
        <v>42</v>
      </c>
      <c r="C86" s="122">
        <f t="shared" si="2"/>
        <v>1.008</v>
      </c>
      <c r="D86" s="122">
        <f t="shared" si="3"/>
        <v>22.199866755291847</v>
      </c>
      <c r="E86" s="127">
        <f t="shared" si="4"/>
        <v>2.7847632766837787E-62</v>
      </c>
      <c r="F86" s="116"/>
      <c r="G86" s="116"/>
      <c r="H86" s="120"/>
      <c r="I86" s="120"/>
      <c r="J86" s="120"/>
      <c r="K86" s="120"/>
      <c r="L86" s="116"/>
      <c r="M86" s="116"/>
      <c r="N86" s="116"/>
      <c r="O86" s="116"/>
      <c r="P86" s="116"/>
      <c r="Q86" s="116"/>
      <c r="R86" s="116"/>
      <c r="S86" s="116"/>
      <c r="T86" s="116"/>
      <c r="U86" s="116"/>
      <c r="V86" s="116"/>
      <c r="W86" s="116"/>
      <c r="X86" s="116"/>
      <c r="Y86" s="116"/>
      <c r="Z86" s="116"/>
      <c r="AA86" s="116"/>
      <c r="AB86" s="116"/>
      <c r="AC86" s="116"/>
    </row>
    <row r="87" spans="1:29" x14ac:dyDescent="0.55000000000000004">
      <c r="A87" s="116"/>
      <c r="B87" s="125">
        <v>43</v>
      </c>
      <c r="C87" s="122">
        <f t="shared" si="2"/>
        <v>1.032</v>
      </c>
      <c r="D87" s="122">
        <f t="shared" si="3"/>
        <v>3.2546550246918788</v>
      </c>
      <c r="E87" s="127">
        <f t="shared" si="4"/>
        <v>2.0581362933990782E-54</v>
      </c>
      <c r="F87" s="116"/>
      <c r="G87" s="116"/>
      <c r="H87" s="120"/>
      <c r="I87" s="120"/>
      <c r="J87" s="120"/>
      <c r="K87" s="120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</row>
    <row r="88" spans="1:29" x14ac:dyDescent="0.55000000000000004">
      <c r="A88" s="116"/>
      <c r="B88" s="125">
        <v>44</v>
      </c>
      <c r="C88" s="122">
        <f t="shared" si="2"/>
        <v>1.056</v>
      </c>
      <c r="D88" s="122">
        <f t="shared" si="3"/>
        <v>4.7648043327626267E-2</v>
      </c>
      <c r="E88" s="127">
        <f t="shared" si="4"/>
        <v>4.5270817130977547E-47</v>
      </c>
      <c r="F88" s="116"/>
      <c r="G88" s="116"/>
      <c r="H88" s="120"/>
      <c r="I88" s="120"/>
      <c r="J88" s="120"/>
      <c r="K88" s="120"/>
      <c r="L88" s="116"/>
      <c r="M88" s="116"/>
      <c r="N88" s="116"/>
      <c r="O88" s="116"/>
      <c r="P88" s="116"/>
      <c r="Q88" s="116"/>
      <c r="R88" s="116"/>
      <c r="S88" s="116"/>
      <c r="T88" s="116"/>
      <c r="U88" s="116"/>
      <c r="V88" s="116"/>
      <c r="W88" s="116"/>
      <c r="X88" s="116"/>
      <c r="Y88" s="116"/>
      <c r="Z88" s="116"/>
      <c r="AA88" s="116"/>
      <c r="AB88" s="116"/>
      <c r="AC88" s="116"/>
    </row>
    <row r="89" spans="1:29" x14ac:dyDescent="0.55000000000000004">
      <c r="A89" s="116"/>
      <c r="B89" s="125">
        <v>45</v>
      </c>
      <c r="C89" s="122">
        <f t="shared" si="2"/>
        <v>1.08</v>
      </c>
      <c r="D89" s="122">
        <f t="shared" si="3"/>
        <v>6.9657950624081407E-5</v>
      </c>
      <c r="E89" s="127">
        <f t="shared" si="4"/>
        <v>2.9636089000115962E-40</v>
      </c>
      <c r="F89" s="116"/>
      <c r="G89" s="116"/>
      <c r="H89" s="120"/>
      <c r="I89" s="120"/>
      <c r="J89" s="120"/>
      <c r="K89" s="120"/>
      <c r="L89" s="116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16"/>
      <c r="Y89" s="116"/>
      <c r="Z89" s="116"/>
      <c r="AA89" s="116"/>
      <c r="AB89" s="116"/>
      <c r="AC89" s="116"/>
    </row>
    <row r="90" spans="1:29" x14ac:dyDescent="0.55000000000000004">
      <c r="A90" s="116"/>
      <c r="B90" s="125">
        <v>46</v>
      </c>
      <c r="C90" s="122">
        <f t="shared" si="2"/>
        <v>1.1040000000000001</v>
      </c>
      <c r="D90" s="122">
        <f t="shared" si="3"/>
        <v>1.0169083863923138E-8</v>
      </c>
      <c r="E90" s="127">
        <f t="shared" si="4"/>
        <v>5.7740667694077843E-34</v>
      </c>
      <c r="F90" s="116"/>
      <c r="G90" s="116"/>
      <c r="H90" s="120"/>
      <c r="I90" s="120"/>
      <c r="J90" s="120"/>
      <c r="K90" s="120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</row>
    <row r="91" spans="1:29" x14ac:dyDescent="0.55000000000000004">
      <c r="A91" s="116"/>
      <c r="B91" s="125">
        <v>47</v>
      </c>
      <c r="C91" s="122">
        <f t="shared" si="2"/>
        <v>1.1279999999999999</v>
      </c>
      <c r="D91" s="122">
        <f t="shared" si="3"/>
        <v>1.4824446205853608E-13</v>
      </c>
      <c r="E91" s="127">
        <f t="shared" si="4"/>
        <v>3.3481204021973199E-28</v>
      </c>
      <c r="F91" s="116"/>
      <c r="G91" s="116"/>
      <c r="H91" s="120"/>
      <c r="I91" s="120"/>
      <c r="J91" s="120"/>
      <c r="K91" s="120"/>
      <c r="L91" s="116"/>
      <c r="M91" s="116"/>
      <c r="N91" s="116"/>
      <c r="O91" s="116"/>
      <c r="P91" s="116"/>
      <c r="Q91" s="116"/>
      <c r="R91" s="116"/>
      <c r="S91" s="116"/>
      <c r="T91" s="116"/>
      <c r="U91" s="116"/>
      <c r="V91" s="116"/>
      <c r="W91" s="116"/>
      <c r="X91" s="116"/>
      <c r="Y91" s="116"/>
      <c r="Z91" s="116"/>
      <c r="AA91" s="116"/>
      <c r="AB91" s="116"/>
      <c r="AC91" s="116"/>
    </row>
    <row r="92" spans="1:29" x14ac:dyDescent="0.55000000000000004">
      <c r="A92" s="116"/>
      <c r="B92" s="125">
        <v>48</v>
      </c>
      <c r="C92" s="122">
        <f t="shared" si="2"/>
        <v>1.1519999999999999</v>
      </c>
      <c r="D92" s="122">
        <f t="shared" si="3"/>
        <v>2.158045721808746E-19</v>
      </c>
      <c r="E92" s="127">
        <f t="shared" si="4"/>
        <v>5.7780152995531019E-23</v>
      </c>
      <c r="F92" s="116"/>
      <c r="G92" s="116"/>
      <c r="H92" s="120"/>
      <c r="I92" s="120"/>
      <c r="J92" s="120"/>
      <c r="K92" s="120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</row>
    <row r="93" spans="1:29" x14ac:dyDescent="0.55000000000000004">
      <c r="A93" s="116"/>
      <c r="B93" s="125">
        <v>49</v>
      </c>
      <c r="C93" s="122">
        <f t="shared" si="2"/>
        <v>1.1759999999999999</v>
      </c>
      <c r="D93" s="122">
        <f t="shared" si="3"/>
        <v>3.1370996812739745E-26</v>
      </c>
      <c r="E93" s="127">
        <f t="shared" si="4"/>
        <v>2.967663546642631E-18</v>
      </c>
      <c r="F93" s="116"/>
      <c r="G93" s="116"/>
      <c r="H93" s="120"/>
      <c r="I93" s="120"/>
      <c r="J93" s="120"/>
      <c r="K93" s="120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</row>
    <row r="94" spans="1:29" x14ac:dyDescent="0.55000000000000004">
      <c r="A94" s="116"/>
      <c r="B94" s="125">
        <v>50</v>
      </c>
      <c r="C94" s="122">
        <f t="shared" si="2"/>
        <v>1.2</v>
      </c>
      <c r="D94" s="122">
        <f t="shared" si="3"/>
        <v>4.5538792340861183E-34</v>
      </c>
      <c r="E94" s="127">
        <f t="shared" si="4"/>
        <v>4.5363754462417913E-14</v>
      </c>
      <c r="F94" s="116"/>
      <c r="G94" s="116"/>
      <c r="H94" s="120"/>
      <c r="I94" s="120"/>
      <c r="J94" s="120"/>
      <c r="K94" s="120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</row>
    <row r="95" spans="1:29" x14ac:dyDescent="0.55000000000000004">
      <c r="A95" s="116"/>
      <c r="B95" s="125">
        <v>51</v>
      </c>
      <c r="C95" s="122">
        <f t="shared" si="2"/>
        <v>1.224</v>
      </c>
      <c r="D95" s="122">
        <f t="shared" si="3"/>
        <v>6.6011593030873067E-43</v>
      </c>
      <c r="E95" s="127">
        <f t="shared" si="4"/>
        <v>2.0637718035259971E-10</v>
      </c>
      <c r="F95" s="116"/>
      <c r="G95" s="116"/>
      <c r="H95" s="120"/>
      <c r="I95" s="120"/>
      <c r="J95" s="120"/>
      <c r="K95" s="120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</row>
    <row r="96" spans="1:29" x14ac:dyDescent="0.55000000000000004">
      <c r="A96" s="116"/>
      <c r="B96" s="125">
        <v>52</v>
      </c>
      <c r="C96" s="122">
        <f t="shared" si="2"/>
        <v>1.248</v>
      </c>
      <c r="D96" s="122">
        <f t="shared" si="3"/>
        <v>9.555302304329126E-53</v>
      </c>
      <c r="E96" s="127">
        <f t="shared" si="4"/>
        <v>2.794297952219832E-7</v>
      </c>
      <c r="F96" s="116"/>
      <c r="G96" s="116"/>
      <c r="H96" s="120"/>
      <c r="I96" s="120"/>
      <c r="J96" s="120"/>
      <c r="K96" s="120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</row>
    <row r="97" spans="1:29" x14ac:dyDescent="0.55000000000000004">
      <c r="A97" s="116"/>
      <c r="B97" s="125">
        <v>53</v>
      </c>
      <c r="C97" s="122">
        <f t="shared" si="2"/>
        <v>1.272</v>
      </c>
      <c r="D97" s="122">
        <f t="shared" si="3"/>
        <v>1.3811923467056412E-63</v>
      </c>
      <c r="E97" s="127">
        <f t="shared" si="4"/>
        <v>1.1260096301967511E-4</v>
      </c>
      <c r="F97" s="116"/>
      <c r="G97" s="116"/>
      <c r="H97" s="120"/>
      <c r="I97" s="120"/>
      <c r="J97" s="120"/>
      <c r="K97" s="120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</row>
    <row r="98" spans="1:29" x14ac:dyDescent="0.55000000000000004">
      <c r="A98" s="116"/>
      <c r="B98" s="125">
        <v>54</v>
      </c>
      <c r="C98" s="122">
        <f t="shared" si="2"/>
        <v>1.296</v>
      </c>
      <c r="D98" s="122">
        <f t="shared" si="3"/>
        <v>1.9936541554253691E-75</v>
      </c>
      <c r="E98" s="127">
        <f t="shared" si="4"/>
        <v>1.3504230793209789E-2</v>
      </c>
      <c r="F98" s="116"/>
      <c r="G98" s="116"/>
      <c r="H98" s="120"/>
      <c r="I98" s="120"/>
      <c r="J98" s="120"/>
      <c r="K98" s="120"/>
      <c r="L98" s="116"/>
      <c r="M98" s="116"/>
      <c r="N98" s="116"/>
      <c r="O98" s="116"/>
      <c r="P98" s="116"/>
      <c r="Q98" s="116"/>
      <c r="R98" s="116"/>
      <c r="S98" s="116"/>
      <c r="T98" s="116"/>
      <c r="U98" s="116"/>
      <c r="V98" s="116"/>
      <c r="W98" s="116"/>
      <c r="X98" s="116"/>
      <c r="Y98" s="116"/>
      <c r="Z98" s="116"/>
      <c r="AA98" s="116"/>
      <c r="AB98" s="116"/>
      <c r="AC98" s="116"/>
    </row>
    <row r="99" spans="1:29" x14ac:dyDescent="0.55000000000000004">
      <c r="A99" s="116"/>
      <c r="B99" s="125">
        <v>55</v>
      </c>
      <c r="C99" s="122">
        <f t="shared" si="2"/>
        <v>1.32</v>
      </c>
      <c r="D99" s="122">
        <f t="shared" si="3"/>
        <v>9.535770046615044E-75</v>
      </c>
      <c r="E99" s="127">
        <f t="shared" si="4"/>
        <v>0.4820098939594607</v>
      </c>
      <c r="F99" s="116"/>
      <c r="G99" s="116"/>
      <c r="H99" s="120"/>
      <c r="I99" s="120"/>
      <c r="J99" s="120"/>
      <c r="K99" s="120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</row>
    <row r="100" spans="1:29" x14ac:dyDescent="0.55000000000000004">
      <c r="A100" s="116"/>
      <c r="B100" s="125">
        <v>56</v>
      </c>
      <c r="C100" s="122">
        <f t="shared" si="2"/>
        <v>1.3440000000000001</v>
      </c>
      <c r="D100" s="122">
        <f t="shared" si="3"/>
        <v>2.4778954260230239E-68</v>
      </c>
      <c r="E100" s="127">
        <f t="shared" si="4"/>
        <v>5.1203589660314615</v>
      </c>
      <c r="F100" s="116"/>
      <c r="G100" s="116"/>
      <c r="H100" s="120"/>
      <c r="I100" s="120"/>
      <c r="J100" s="120"/>
      <c r="K100" s="120"/>
      <c r="L100" s="116"/>
      <c r="M100" s="116"/>
      <c r="N100" s="116"/>
      <c r="O100" s="116"/>
      <c r="P100" s="116"/>
      <c r="Q100" s="116"/>
      <c r="R100" s="116"/>
      <c r="S100" s="116"/>
      <c r="T100" s="116"/>
      <c r="U100" s="116"/>
      <c r="V100" s="116"/>
      <c r="W100" s="116"/>
      <c r="X100" s="116"/>
      <c r="Y100" s="116"/>
      <c r="Z100" s="116"/>
      <c r="AA100" s="116"/>
      <c r="AB100" s="116"/>
      <c r="AC100" s="116"/>
    </row>
    <row r="101" spans="1:29" x14ac:dyDescent="0.55000000000000004">
      <c r="A101" s="116"/>
      <c r="B101" s="125">
        <v>57</v>
      </c>
      <c r="C101" s="122">
        <f t="shared" si="2"/>
        <v>1.3680000000000001</v>
      </c>
      <c r="D101" s="122">
        <f t="shared" si="3"/>
        <v>3.3318692018415941E-62</v>
      </c>
      <c r="E101" s="127">
        <f t="shared" si="4"/>
        <v>16.188373601460135</v>
      </c>
      <c r="F101" s="116"/>
      <c r="G101" s="116"/>
      <c r="H101" s="120"/>
      <c r="I101" s="120"/>
      <c r="J101" s="120"/>
      <c r="K101" s="120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</row>
    <row r="102" spans="1:29" x14ac:dyDescent="0.55000000000000004">
      <c r="A102" s="116"/>
      <c r="B102" s="125">
        <v>58</v>
      </c>
      <c r="C102" s="122">
        <f t="shared" si="2"/>
        <v>1.3919999999999999</v>
      </c>
      <c r="D102" s="122">
        <f t="shared" si="3"/>
        <v>2.3183055764961512E-56</v>
      </c>
      <c r="E102" s="127">
        <f t="shared" si="4"/>
        <v>15.23226137177376</v>
      </c>
      <c r="F102" s="116"/>
      <c r="G102" s="116"/>
      <c r="H102" s="120"/>
      <c r="I102" s="120"/>
      <c r="J102" s="120"/>
      <c r="K102" s="120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</row>
    <row r="103" spans="1:29" x14ac:dyDescent="0.55000000000000004">
      <c r="A103" s="116"/>
      <c r="B103" s="125">
        <v>59</v>
      </c>
      <c r="C103" s="122">
        <f t="shared" si="2"/>
        <v>1.4159999999999999</v>
      </c>
      <c r="D103" s="122">
        <f t="shared" si="3"/>
        <v>8.3470147572684255E-51</v>
      </c>
      <c r="E103" s="127">
        <f t="shared" si="4"/>
        <v>4.265637072598067</v>
      </c>
      <c r="F103" s="116"/>
      <c r="G103" s="116"/>
      <c r="H103" s="120"/>
      <c r="I103" s="120"/>
      <c r="J103" s="120"/>
      <c r="K103" s="120"/>
      <c r="L103" s="116"/>
      <c r="M103" s="116"/>
      <c r="N103" s="116"/>
      <c r="O103" s="116"/>
      <c r="P103" s="116"/>
      <c r="Q103" s="116"/>
      <c r="R103" s="116"/>
      <c r="S103" s="116"/>
      <c r="T103" s="116"/>
      <c r="U103" s="116"/>
      <c r="V103" s="116"/>
      <c r="W103" s="116"/>
      <c r="X103" s="116"/>
      <c r="Y103" s="116"/>
      <c r="Z103" s="116"/>
      <c r="AA103" s="116"/>
      <c r="AB103" s="116"/>
      <c r="AC103" s="116"/>
    </row>
    <row r="104" spans="1:29" x14ac:dyDescent="0.55000000000000004">
      <c r="A104" s="116"/>
      <c r="B104" s="125">
        <v>60</v>
      </c>
      <c r="C104" s="122">
        <f t="shared" si="2"/>
        <v>1.44</v>
      </c>
      <c r="D104" s="122">
        <f t="shared" si="3"/>
        <v>1.5551398437721896E-45</v>
      </c>
      <c r="E104" s="127">
        <f t="shared" si="4"/>
        <v>0.35551814860237785</v>
      </c>
      <c r="F104" s="116"/>
      <c r="G104" s="116"/>
      <c r="H104" s="120"/>
      <c r="I104" s="120"/>
      <c r="J104" s="120"/>
      <c r="K104" s="120"/>
      <c r="L104" s="116"/>
      <c r="M104" s="116"/>
      <c r="N104" s="116"/>
      <c r="O104" s="116"/>
      <c r="P104" s="116"/>
      <c r="Q104" s="116"/>
      <c r="R104" s="116"/>
      <c r="S104" s="116"/>
      <c r="T104" s="116"/>
      <c r="U104" s="116"/>
      <c r="V104" s="116"/>
      <c r="W104" s="116"/>
      <c r="X104" s="116"/>
      <c r="Y104" s="116"/>
      <c r="Z104" s="116"/>
      <c r="AA104" s="116"/>
      <c r="AB104" s="116"/>
      <c r="AC104" s="116"/>
    </row>
    <row r="105" spans="1:29" x14ac:dyDescent="0.55000000000000004">
      <c r="A105" s="116"/>
      <c r="B105" s="125">
        <v>61</v>
      </c>
      <c r="C105" s="122">
        <f t="shared" si="2"/>
        <v>1.464</v>
      </c>
      <c r="D105" s="122">
        <f t="shared" si="3"/>
        <v>1.4992894369473427E-40</v>
      </c>
      <c r="E105" s="127">
        <f t="shared" si="4"/>
        <v>8.818566688366284E-3</v>
      </c>
      <c r="F105" s="116"/>
      <c r="G105" s="116"/>
      <c r="H105" s="120"/>
      <c r="I105" s="120"/>
      <c r="J105" s="120"/>
      <c r="K105" s="120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  <c r="AC105" s="116"/>
    </row>
    <row r="106" spans="1:29" x14ac:dyDescent="0.55000000000000004">
      <c r="A106" s="116"/>
      <c r="B106" s="125">
        <v>62</v>
      </c>
      <c r="C106" s="122">
        <f t="shared" si="2"/>
        <v>1.488</v>
      </c>
      <c r="D106" s="122">
        <f t="shared" si="3"/>
        <v>7.4796156167511398E-36</v>
      </c>
      <c r="E106" s="127">
        <f t="shared" si="4"/>
        <v>6.5101738432059598E-5</v>
      </c>
      <c r="F106" s="116"/>
      <c r="G106" s="116"/>
      <c r="H106" s="120"/>
      <c r="I106" s="120"/>
      <c r="J106" s="120"/>
      <c r="K106" s="120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</row>
    <row r="107" spans="1:29" x14ac:dyDescent="0.55000000000000004">
      <c r="A107" s="116"/>
      <c r="B107" s="125">
        <v>63</v>
      </c>
      <c r="C107" s="122">
        <f t="shared" si="2"/>
        <v>1.512</v>
      </c>
      <c r="D107" s="122">
        <f t="shared" si="3"/>
        <v>1.930860258431647E-31</v>
      </c>
      <c r="E107" s="127">
        <f t="shared" si="4"/>
        <v>1.4303605467206651E-7</v>
      </c>
      <c r="F107" s="116"/>
      <c r="G107" s="116"/>
      <c r="H107" s="120"/>
      <c r="I107" s="120"/>
      <c r="J107" s="120"/>
      <c r="K107" s="120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16"/>
      <c r="X107" s="116"/>
      <c r="Y107" s="116"/>
      <c r="Z107" s="116"/>
      <c r="AA107" s="116"/>
      <c r="AB107" s="116"/>
      <c r="AC107" s="116"/>
    </row>
    <row r="108" spans="1:29" x14ac:dyDescent="0.55000000000000004">
      <c r="A108" s="116"/>
      <c r="B108" s="125">
        <v>64</v>
      </c>
      <c r="C108" s="122">
        <f t="shared" ref="C108:C171" si="5">B108*O$6*O$7/500</f>
        <v>1.536</v>
      </c>
      <c r="D108" s="122">
        <f t="shared" ref="D108:D171" si="6">NORMDIST(C108,E$13,F$13/4,FALSE)+NORMDIST(C108,E$14,F$14/4,FALSE)+NORMDIST(C108,E$15,F$15/4,FALSE)+NORMDIST(C108,E$16,F$16/4,FALSE)+NORMDIST(C108,E$17,F$17/4,FALSE)</f>
        <v>2.5792899958778869E-27</v>
      </c>
      <c r="E108" s="127">
        <f t="shared" ref="E108:E171" si="7">NORMDIST(C108,E$18,F$18/4,FALSE)+NORMDIST(C108,E$19,F$19/4,FALSE)+NORMDIST(C108,E$20,F$20/4,FALSE)+NORMDIST(C108,E$21,F$21/4,FALSE)</f>
        <v>9.3531266207504428E-11</v>
      </c>
      <c r="F108" s="116"/>
      <c r="G108" s="116"/>
      <c r="H108" s="120"/>
      <c r="I108" s="120"/>
      <c r="J108" s="120"/>
      <c r="K108" s="120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  <c r="AC108" s="116"/>
    </row>
    <row r="109" spans="1:29" x14ac:dyDescent="0.55000000000000004">
      <c r="A109" s="116"/>
      <c r="B109" s="125">
        <v>65</v>
      </c>
      <c r="C109" s="122">
        <f t="shared" si="5"/>
        <v>1.56</v>
      </c>
      <c r="D109" s="122">
        <f t="shared" si="6"/>
        <v>1.7829011666812051E-23</v>
      </c>
      <c r="E109" s="127">
        <f t="shared" si="7"/>
        <v>1.8202308027364223E-14</v>
      </c>
      <c r="F109" s="116"/>
      <c r="G109" s="116"/>
      <c r="H109" s="120"/>
      <c r="I109" s="120"/>
      <c r="J109" s="120"/>
      <c r="K109" s="120"/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  <c r="AB109" s="116"/>
      <c r="AC109" s="116"/>
    </row>
    <row r="110" spans="1:29" x14ac:dyDescent="0.55000000000000004">
      <c r="A110" s="116"/>
      <c r="B110" s="125">
        <v>66</v>
      </c>
      <c r="C110" s="122">
        <f t="shared" si="5"/>
        <v>1.5840000000000001</v>
      </c>
      <c r="D110" s="122">
        <f t="shared" si="6"/>
        <v>6.377230732502684E-20</v>
      </c>
      <c r="E110" s="127">
        <f t="shared" si="7"/>
        <v>1.0542763382308972E-18</v>
      </c>
      <c r="F110" s="116"/>
      <c r="G110" s="116"/>
      <c r="H110" s="120"/>
      <c r="I110" s="120"/>
      <c r="J110" s="120"/>
      <c r="K110" s="120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16"/>
      <c r="X110" s="116"/>
      <c r="Y110" s="116"/>
      <c r="Z110" s="116"/>
      <c r="AA110" s="116"/>
      <c r="AB110" s="116"/>
      <c r="AC110" s="116"/>
    </row>
    <row r="111" spans="1:29" x14ac:dyDescent="0.55000000000000004">
      <c r="A111" s="116"/>
      <c r="B111" s="125">
        <v>67</v>
      </c>
      <c r="C111" s="122">
        <f t="shared" si="5"/>
        <v>1.6080000000000001</v>
      </c>
      <c r="D111" s="122">
        <f t="shared" si="6"/>
        <v>1.1803607432393519E-16</v>
      </c>
      <c r="E111" s="127">
        <f t="shared" si="7"/>
        <v>1.8173593680604644E-23</v>
      </c>
      <c r="F111" s="116"/>
      <c r="G111" s="116"/>
      <c r="H111" s="120"/>
      <c r="I111" s="120"/>
      <c r="J111" s="120"/>
      <c r="K111" s="120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</row>
    <row r="112" spans="1:29" x14ac:dyDescent="0.55000000000000004">
      <c r="A112" s="116"/>
      <c r="B112" s="125">
        <v>68</v>
      </c>
      <c r="C112" s="122">
        <f t="shared" si="5"/>
        <v>1.6319999999999999</v>
      </c>
      <c r="D112" s="122">
        <f t="shared" si="6"/>
        <v>1.1305119300010283E-13</v>
      </c>
      <c r="E112" s="127">
        <f t="shared" si="7"/>
        <v>9.3236405703652032E-29</v>
      </c>
      <c r="F112" s="116"/>
      <c r="G112" s="116"/>
      <c r="H112" s="120"/>
      <c r="I112" s="120"/>
      <c r="J112" s="120"/>
      <c r="K112" s="120"/>
      <c r="L112" s="116"/>
      <c r="M112" s="116"/>
      <c r="N112" s="116"/>
      <c r="O112" s="116"/>
      <c r="P112" s="116"/>
      <c r="Q112" s="116"/>
      <c r="R112" s="116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  <c r="AC112" s="116"/>
    </row>
    <row r="113" spans="1:29" x14ac:dyDescent="0.55000000000000004">
      <c r="A113" s="116"/>
      <c r="B113" s="125">
        <v>69</v>
      </c>
      <c r="C113" s="122">
        <f t="shared" si="5"/>
        <v>1.6559999999999999</v>
      </c>
      <c r="D113" s="122">
        <f t="shared" si="6"/>
        <v>5.6029056327243065E-11</v>
      </c>
      <c r="E113" s="127">
        <f t="shared" si="7"/>
        <v>1.4236019898278401E-34</v>
      </c>
      <c r="F113" s="116"/>
      <c r="G113" s="116"/>
      <c r="H113" s="120"/>
      <c r="I113" s="120"/>
      <c r="J113" s="120"/>
      <c r="K113" s="120"/>
      <c r="L113" s="116"/>
      <c r="M113" s="116"/>
      <c r="N113" s="116"/>
      <c r="O113" s="116"/>
      <c r="P113" s="116"/>
      <c r="Q113" s="116"/>
      <c r="R113" s="116"/>
      <c r="S113" s="116"/>
      <c r="T113" s="116"/>
      <c r="U113" s="116"/>
      <c r="V113" s="116"/>
      <c r="W113" s="116"/>
      <c r="X113" s="116"/>
      <c r="Y113" s="116"/>
      <c r="Z113" s="116"/>
      <c r="AA113" s="116"/>
      <c r="AB113" s="116"/>
      <c r="AC113" s="116"/>
    </row>
    <row r="114" spans="1:29" x14ac:dyDescent="0.55000000000000004">
      <c r="A114" s="116"/>
      <c r="B114" s="125">
        <v>70</v>
      </c>
      <c r="C114" s="122">
        <f t="shared" si="5"/>
        <v>1.68</v>
      </c>
      <c r="D114" s="122">
        <f t="shared" si="6"/>
        <v>1.4369088901529705E-8</v>
      </c>
      <c r="E114" s="127">
        <f t="shared" si="7"/>
        <v>6.469191454622367E-41</v>
      </c>
      <c r="F114" s="116"/>
      <c r="G114" s="116"/>
      <c r="H114" s="120"/>
      <c r="I114" s="120"/>
      <c r="J114" s="120"/>
      <c r="K114" s="120"/>
      <c r="L114" s="116"/>
      <c r="M114" s="116"/>
      <c r="N114" s="116"/>
      <c r="O114" s="116"/>
      <c r="P114" s="116"/>
      <c r="Q114" s="116"/>
      <c r="R114" s="116"/>
      <c r="S114" s="116"/>
      <c r="T114" s="116"/>
      <c r="U114" s="116"/>
      <c r="V114" s="116"/>
      <c r="W114" s="116"/>
      <c r="X114" s="116"/>
      <c r="Y114" s="116"/>
      <c r="Z114" s="116"/>
      <c r="AA114" s="116"/>
      <c r="AB114" s="116"/>
      <c r="AC114" s="116"/>
    </row>
    <row r="115" spans="1:29" x14ac:dyDescent="0.55000000000000004">
      <c r="A115" s="116"/>
      <c r="B115" s="125">
        <v>71</v>
      </c>
      <c r="C115" s="122">
        <f t="shared" si="5"/>
        <v>1.704</v>
      </c>
      <c r="D115" s="122">
        <f t="shared" si="6"/>
        <v>1.9068780573915334E-6</v>
      </c>
      <c r="E115" s="127">
        <f t="shared" si="7"/>
        <v>8.7492288527869977E-48</v>
      </c>
      <c r="F115" s="116"/>
      <c r="G115" s="116"/>
      <c r="H115" s="120"/>
      <c r="I115" s="120"/>
      <c r="J115" s="120"/>
      <c r="K115" s="120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  <c r="Z115" s="116"/>
      <c r="AA115" s="116"/>
      <c r="AB115" s="116"/>
      <c r="AC115" s="116"/>
    </row>
    <row r="116" spans="1:29" x14ac:dyDescent="0.55000000000000004">
      <c r="A116" s="116"/>
      <c r="B116" s="125">
        <v>72</v>
      </c>
      <c r="C116" s="122">
        <f t="shared" si="5"/>
        <v>1.728</v>
      </c>
      <c r="D116" s="122">
        <f t="shared" si="6"/>
        <v>1.3094664522333134E-4</v>
      </c>
      <c r="E116" s="127">
        <f t="shared" si="7"/>
        <v>3.5216638815009618E-55</v>
      </c>
      <c r="F116" s="116"/>
      <c r="G116" s="116"/>
      <c r="H116" s="120"/>
      <c r="I116" s="120"/>
      <c r="J116" s="120"/>
      <c r="K116" s="120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  <c r="AC116" s="116"/>
    </row>
    <row r="117" spans="1:29" x14ac:dyDescent="0.55000000000000004">
      <c r="A117" s="116"/>
      <c r="B117" s="125">
        <v>73</v>
      </c>
      <c r="C117" s="122">
        <f t="shared" si="5"/>
        <v>1.752</v>
      </c>
      <c r="D117" s="122">
        <f t="shared" si="6"/>
        <v>4.6531129786095519E-3</v>
      </c>
      <c r="E117" s="127">
        <f t="shared" si="7"/>
        <v>4.2187557719272384E-63</v>
      </c>
      <c r="F117" s="116"/>
      <c r="G117" s="116"/>
      <c r="H117" s="120"/>
      <c r="I117" s="120"/>
      <c r="J117" s="120"/>
      <c r="K117" s="120"/>
      <c r="L117" s="116"/>
      <c r="M117" s="116"/>
      <c r="N117" s="116"/>
      <c r="O117" s="116"/>
      <c r="P117" s="116"/>
      <c r="Q117" s="116"/>
      <c r="R117" s="116"/>
      <c r="S117" s="116"/>
      <c r="T117" s="116"/>
      <c r="U117" s="116"/>
      <c r="V117" s="116"/>
      <c r="W117" s="116"/>
      <c r="X117" s="116"/>
      <c r="Y117" s="116"/>
      <c r="Z117" s="116"/>
      <c r="AA117" s="116"/>
      <c r="AB117" s="116"/>
      <c r="AC117" s="116"/>
    </row>
    <row r="118" spans="1:29" x14ac:dyDescent="0.55000000000000004">
      <c r="A118" s="116"/>
      <c r="B118" s="125">
        <v>74</v>
      </c>
      <c r="C118" s="122">
        <f t="shared" si="5"/>
        <v>1.776</v>
      </c>
      <c r="D118" s="122">
        <f t="shared" si="6"/>
        <v>8.5559962193391181E-2</v>
      </c>
      <c r="E118" s="127">
        <f t="shared" si="7"/>
        <v>1.504108688452788E-71</v>
      </c>
      <c r="F118" s="116"/>
      <c r="G118" s="116"/>
      <c r="H118" s="120"/>
      <c r="I118" s="120"/>
      <c r="J118" s="120"/>
      <c r="K118" s="120"/>
      <c r="L118" s="116"/>
      <c r="M118" s="116"/>
      <c r="N118" s="116"/>
      <c r="O118" s="116"/>
      <c r="P118" s="116"/>
      <c r="Q118" s="116"/>
      <c r="R118" s="116"/>
      <c r="S118" s="116"/>
      <c r="T118" s="116"/>
      <c r="U118" s="116"/>
      <c r="V118" s="116"/>
      <c r="W118" s="116"/>
      <c r="X118" s="116"/>
      <c r="Y118" s="116"/>
      <c r="Z118" s="116"/>
      <c r="AA118" s="116"/>
      <c r="AB118" s="116"/>
      <c r="AC118" s="116"/>
    </row>
    <row r="119" spans="1:29" x14ac:dyDescent="0.55000000000000004">
      <c r="A119" s="116"/>
      <c r="B119" s="125">
        <v>75</v>
      </c>
      <c r="C119" s="122">
        <f t="shared" si="5"/>
        <v>1.8</v>
      </c>
      <c r="D119" s="122">
        <f t="shared" si="6"/>
        <v>0.81409546644800024</v>
      </c>
      <c r="E119" s="127">
        <f t="shared" si="7"/>
        <v>1.5959982470035494E-80</v>
      </c>
      <c r="F119" s="116"/>
      <c r="G119" s="116"/>
      <c r="H119" s="120"/>
      <c r="I119" s="120"/>
      <c r="J119" s="120"/>
      <c r="K119" s="120"/>
      <c r="L119" s="116"/>
      <c r="M119" s="116"/>
      <c r="N119" s="116"/>
      <c r="O119" s="116"/>
      <c r="P119" s="116"/>
      <c r="Q119" s="116"/>
      <c r="R119" s="116"/>
      <c r="S119" s="116"/>
      <c r="T119" s="116"/>
      <c r="U119" s="116"/>
      <c r="V119" s="116"/>
      <c r="W119" s="116"/>
      <c r="X119" s="116"/>
      <c r="Y119" s="116"/>
      <c r="Z119" s="116"/>
      <c r="AA119" s="116"/>
      <c r="AB119" s="116"/>
      <c r="AC119" s="116"/>
    </row>
    <row r="120" spans="1:29" x14ac:dyDescent="0.55000000000000004">
      <c r="A120" s="116"/>
      <c r="B120" s="125">
        <v>76</v>
      </c>
      <c r="C120" s="122">
        <f t="shared" si="5"/>
        <v>1.8240000000000001</v>
      </c>
      <c r="D120" s="122">
        <f t="shared" si="6"/>
        <v>4.008278176521606</v>
      </c>
      <c r="E120" s="127">
        <f t="shared" si="7"/>
        <v>5.0748089176376513E-90</v>
      </c>
      <c r="F120" s="116"/>
      <c r="G120" s="116"/>
      <c r="H120" s="120"/>
      <c r="I120" s="120"/>
      <c r="J120" s="120"/>
      <c r="K120" s="120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</row>
    <row r="121" spans="1:29" x14ac:dyDescent="0.55000000000000004">
      <c r="A121" s="116"/>
      <c r="B121" s="125">
        <v>77</v>
      </c>
      <c r="C121" s="122">
        <f t="shared" si="5"/>
        <v>1.8480000000000001</v>
      </c>
      <c r="D121" s="122">
        <f t="shared" si="6"/>
        <v>10.212172397225238</v>
      </c>
      <c r="E121" s="127">
        <f t="shared" si="7"/>
        <v>3.1297827649385201E-87</v>
      </c>
      <c r="F121" s="116"/>
      <c r="G121" s="116"/>
      <c r="H121" s="120"/>
      <c r="I121" s="120"/>
      <c r="J121" s="120"/>
      <c r="K121" s="120"/>
      <c r="L121" s="116"/>
      <c r="M121" s="116"/>
      <c r="N121" s="116"/>
      <c r="O121" s="116"/>
      <c r="P121" s="116"/>
      <c r="Q121" s="116"/>
      <c r="R121" s="116"/>
      <c r="S121" s="116"/>
      <c r="T121" s="116"/>
      <c r="U121" s="116"/>
      <c r="V121" s="116"/>
      <c r="W121" s="116"/>
      <c r="X121" s="116"/>
      <c r="Y121" s="116"/>
      <c r="Z121" s="116"/>
      <c r="AA121" s="116"/>
      <c r="AB121" s="116"/>
      <c r="AC121" s="116"/>
    </row>
    <row r="122" spans="1:29" x14ac:dyDescent="0.55000000000000004">
      <c r="A122" s="116"/>
      <c r="B122" s="125">
        <v>78</v>
      </c>
      <c r="C122" s="122">
        <f t="shared" si="5"/>
        <v>1.8720000000000001</v>
      </c>
      <c r="D122" s="122">
        <f t="shared" si="6"/>
        <v>13.463444581274373</v>
      </c>
      <c r="E122" s="127">
        <f t="shared" si="7"/>
        <v>2.0641605601181335E-82</v>
      </c>
      <c r="F122" s="116"/>
      <c r="G122" s="116"/>
      <c r="H122" s="120"/>
      <c r="I122" s="120"/>
      <c r="J122" s="120"/>
      <c r="K122" s="120"/>
      <c r="L122" s="116"/>
      <c r="M122" s="116"/>
      <c r="N122" s="116"/>
      <c r="O122" s="116"/>
      <c r="P122" s="116"/>
      <c r="Q122" s="116"/>
      <c r="R122" s="116"/>
      <c r="S122" s="116"/>
      <c r="T122" s="116"/>
      <c r="U122" s="116"/>
      <c r="V122" s="116"/>
      <c r="W122" s="116"/>
      <c r="X122" s="116"/>
      <c r="Y122" s="116"/>
      <c r="Z122" s="116"/>
      <c r="AA122" s="116"/>
      <c r="AB122" s="116"/>
      <c r="AC122" s="116"/>
    </row>
    <row r="123" spans="1:29" x14ac:dyDescent="0.55000000000000004">
      <c r="A123" s="116"/>
      <c r="B123" s="125">
        <v>79</v>
      </c>
      <c r="C123" s="122">
        <f t="shared" si="5"/>
        <v>1.8959999999999999</v>
      </c>
      <c r="D123" s="122">
        <f t="shared" si="6"/>
        <v>9.1848486007187073</v>
      </c>
      <c r="E123" s="127">
        <f t="shared" si="7"/>
        <v>9.9410250998159457E-78</v>
      </c>
      <c r="F123" s="116"/>
      <c r="G123" s="116"/>
      <c r="H123" s="120"/>
      <c r="I123" s="120"/>
      <c r="J123" s="120"/>
      <c r="K123" s="120"/>
      <c r="L123" s="116"/>
      <c r="M123" s="116"/>
      <c r="N123" s="116"/>
      <c r="O123" s="116"/>
      <c r="P123" s="116"/>
      <c r="Q123" s="116"/>
      <c r="R123" s="116"/>
      <c r="S123" s="116"/>
      <c r="T123" s="116"/>
      <c r="U123" s="116"/>
      <c r="V123" s="116"/>
      <c r="W123" s="116"/>
      <c r="X123" s="116"/>
      <c r="Y123" s="116"/>
      <c r="Z123" s="116"/>
      <c r="AA123" s="116"/>
      <c r="AB123" s="116"/>
      <c r="AC123" s="116"/>
    </row>
    <row r="124" spans="1:29" x14ac:dyDescent="0.55000000000000004">
      <c r="A124" s="116"/>
      <c r="B124" s="125">
        <v>80</v>
      </c>
      <c r="C124" s="122">
        <f t="shared" si="5"/>
        <v>1.92</v>
      </c>
      <c r="D124" s="122">
        <f t="shared" si="6"/>
        <v>3.2423924732900189</v>
      </c>
      <c r="E124" s="127">
        <f t="shared" si="7"/>
        <v>3.4960471280007642E-73</v>
      </c>
      <c r="F124" s="116"/>
      <c r="G124" s="116"/>
      <c r="H124" s="120"/>
      <c r="I124" s="120"/>
      <c r="J124" s="120"/>
      <c r="K124" s="120"/>
      <c r="L124" s="116"/>
      <c r="M124" s="116"/>
      <c r="N124" s="116"/>
      <c r="O124" s="116"/>
      <c r="P124" s="116"/>
      <c r="Q124" s="116"/>
      <c r="R124" s="116"/>
      <c r="S124" s="116"/>
      <c r="T124" s="116"/>
      <c r="U124" s="116"/>
      <c r="V124" s="116"/>
      <c r="W124" s="116"/>
      <c r="X124" s="116"/>
      <c r="Y124" s="116"/>
      <c r="Z124" s="116"/>
      <c r="AA124" s="116"/>
      <c r="AB124" s="116"/>
      <c r="AC124" s="116"/>
    </row>
    <row r="125" spans="1:29" x14ac:dyDescent="0.55000000000000004">
      <c r="A125" s="116"/>
      <c r="B125" s="125">
        <v>81</v>
      </c>
      <c r="C125" s="122">
        <f t="shared" si="5"/>
        <v>1.944</v>
      </c>
      <c r="D125" s="122">
        <f t="shared" si="6"/>
        <v>0.59229344856791488</v>
      </c>
      <c r="E125" s="127">
        <f t="shared" si="7"/>
        <v>8.9780454594714168E-69</v>
      </c>
      <c r="F125" s="116"/>
      <c r="G125" s="116"/>
      <c r="H125" s="120"/>
      <c r="I125" s="120"/>
      <c r="J125" s="120"/>
      <c r="K125" s="120"/>
      <c r="L125" s="116"/>
      <c r="M125" s="116"/>
      <c r="N125" s="116"/>
      <c r="O125" s="116"/>
      <c r="P125" s="116"/>
      <c r="Q125" s="116"/>
      <c r="R125" s="116"/>
      <c r="S125" s="116"/>
      <c r="T125" s="116"/>
      <c r="U125" s="116"/>
      <c r="V125" s="116"/>
      <c r="W125" s="116"/>
      <c r="X125" s="116"/>
      <c r="Y125" s="116"/>
      <c r="Z125" s="116"/>
      <c r="AA125" s="116"/>
      <c r="AB125" s="116"/>
      <c r="AC125" s="116"/>
    </row>
    <row r="126" spans="1:29" x14ac:dyDescent="0.55000000000000004">
      <c r="A126" s="116"/>
      <c r="B126" s="125">
        <v>82</v>
      </c>
      <c r="C126" s="122">
        <f t="shared" si="5"/>
        <v>1.968</v>
      </c>
      <c r="D126" s="122">
        <f t="shared" si="6"/>
        <v>5.5986850963109958E-2</v>
      </c>
      <c r="E126" s="127">
        <f t="shared" si="7"/>
        <v>1.6836225549650996E-64</v>
      </c>
      <c r="F126" s="116"/>
      <c r="G126" s="116"/>
      <c r="H126" s="120"/>
      <c r="I126" s="120"/>
      <c r="J126" s="120"/>
      <c r="K126" s="120"/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16"/>
      <c r="X126" s="116"/>
      <c r="Y126" s="116"/>
      <c r="Z126" s="116"/>
      <c r="AA126" s="116"/>
      <c r="AB126" s="116"/>
      <c r="AC126" s="116"/>
    </row>
    <row r="127" spans="1:29" x14ac:dyDescent="0.55000000000000004">
      <c r="A127" s="116"/>
      <c r="B127" s="125">
        <v>83</v>
      </c>
      <c r="C127" s="122">
        <f t="shared" si="5"/>
        <v>1.992</v>
      </c>
      <c r="D127" s="122">
        <f t="shared" si="6"/>
        <v>2.7385010923245091E-3</v>
      </c>
      <c r="E127" s="127">
        <f t="shared" si="7"/>
        <v>2.3055050820649851E-60</v>
      </c>
      <c r="F127" s="116"/>
      <c r="G127" s="116"/>
      <c r="H127" s="120"/>
      <c r="I127" s="120"/>
      <c r="J127" s="120"/>
      <c r="K127" s="120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6"/>
      <c r="Y127" s="116"/>
      <c r="Z127" s="116"/>
      <c r="AA127" s="116"/>
      <c r="AB127" s="116"/>
      <c r="AC127" s="116"/>
    </row>
    <row r="128" spans="1:29" x14ac:dyDescent="0.55000000000000004">
      <c r="A128" s="116"/>
      <c r="B128" s="125">
        <v>84</v>
      </c>
      <c r="C128" s="122">
        <f t="shared" si="5"/>
        <v>2.016</v>
      </c>
      <c r="D128" s="122">
        <f t="shared" si="6"/>
        <v>6.9313457326142564E-5</v>
      </c>
      <c r="E128" s="127">
        <f t="shared" si="7"/>
        <v>2.3053976495924214E-56</v>
      </c>
      <c r="F128" s="116"/>
      <c r="G128" s="116"/>
      <c r="H128" s="120"/>
      <c r="I128" s="120"/>
      <c r="J128" s="120"/>
      <c r="K128" s="120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16"/>
      <c r="X128" s="116"/>
      <c r="Y128" s="116"/>
      <c r="Z128" s="116"/>
      <c r="AA128" s="116"/>
      <c r="AB128" s="116"/>
      <c r="AC128" s="116"/>
    </row>
    <row r="129" spans="1:29" x14ac:dyDescent="0.55000000000000004">
      <c r="A129" s="116"/>
      <c r="B129" s="125">
        <v>85</v>
      </c>
      <c r="C129" s="122">
        <f t="shared" si="5"/>
        <v>2.04</v>
      </c>
      <c r="D129" s="122">
        <f t="shared" si="6"/>
        <v>9.0782046915629255E-7</v>
      </c>
      <c r="E129" s="127">
        <f t="shared" si="7"/>
        <v>1.6833872044031012E-52</v>
      </c>
      <c r="F129" s="116"/>
      <c r="G129" s="116"/>
      <c r="H129" s="120"/>
      <c r="I129" s="120"/>
      <c r="J129" s="120"/>
      <c r="K129" s="120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16"/>
      <c r="X129" s="116"/>
      <c r="Y129" s="116"/>
      <c r="Z129" s="116"/>
      <c r="AA129" s="116"/>
      <c r="AB129" s="116"/>
      <c r="AC129" s="116"/>
    </row>
    <row r="130" spans="1:29" x14ac:dyDescent="0.55000000000000004">
      <c r="A130" s="116"/>
      <c r="B130" s="125">
        <v>86</v>
      </c>
      <c r="C130" s="122">
        <f t="shared" si="5"/>
        <v>2.0640000000000001</v>
      </c>
      <c r="D130" s="122">
        <f t="shared" si="6"/>
        <v>6.1526207450218761E-9</v>
      </c>
      <c r="E130" s="127">
        <f t="shared" si="7"/>
        <v>8.9759538489540457E-49</v>
      </c>
      <c r="F130" s="116"/>
      <c r="G130" s="116"/>
      <c r="H130" s="120"/>
      <c r="I130" s="120"/>
      <c r="J130" s="120"/>
      <c r="K130" s="120"/>
      <c r="L130" s="116"/>
      <c r="M130" s="116"/>
      <c r="N130" s="116"/>
      <c r="O130" s="116"/>
      <c r="P130" s="116"/>
      <c r="Q130" s="116"/>
      <c r="R130" s="116"/>
      <c r="S130" s="116"/>
      <c r="T130" s="116"/>
      <c r="U130" s="116"/>
      <c r="V130" s="116"/>
      <c r="W130" s="116"/>
      <c r="X130" s="116"/>
      <c r="Y130" s="116"/>
      <c r="Z130" s="116"/>
      <c r="AA130" s="116"/>
      <c r="AB130" s="116"/>
      <c r="AC130" s="116"/>
    </row>
    <row r="131" spans="1:29" x14ac:dyDescent="0.55000000000000004">
      <c r="A131" s="116"/>
      <c r="B131" s="125">
        <v>87</v>
      </c>
      <c r="C131" s="122">
        <f t="shared" si="5"/>
        <v>2.0880000000000001</v>
      </c>
      <c r="D131" s="122">
        <f t="shared" si="6"/>
        <v>2.1577348987810653E-11</v>
      </c>
      <c r="E131" s="127">
        <f t="shared" si="7"/>
        <v>3.4949069199733709E-45</v>
      </c>
      <c r="F131" s="116"/>
      <c r="G131" s="116"/>
      <c r="H131" s="120"/>
      <c r="I131" s="120"/>
      <c r="J131" s="120"/>
      <c r="K131" s="120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</row>
    <row r="132" spans="1:29" x14ac:dyDescent="0.55000000000000004">
      <c r="A132" s="116"/>
      <c r="B132" s="125">
        <v>88</v>
      </c>
      <c r="C132" s="122">
        <f t="shared" si="5"/>
        <v>2.1120000000000001</v>
      </c>
      <c r="D132" s="122">
        <f t="shared" si="6"/>
        <v>3.9157394980998931E-14</v>
      </c>
      <c r="E132" s="127">
        <f t="shared" si="7"/>
        <v>9.9368567686172499E-42</v>
      </c>
      <c r="F132" s="116"/>
      <c r="G132" s="116"/>
      <c r="H132" s="120"/>
      <c r="I132" s="120"/>
      <c r="J132" s="120"/>
      <c r="K132" s="120"/>
      <c r="L132" s="116"/>
      <c r="M132" s="116"/>
      <c r="N132" s="116"/>
      <c r="O132" s="116"/>
      <c r="P132" s="116"/>
      <c r="Q132" s="116"/>
      <c r="R132" s="116"/>
      <c r="S132" s="116"/>
      <c r="T132" s="116"/>
      <c r="U132" s="116"/>
      <c r="V132" s="116"/>
      <c r="W132" s="116"/>
      <c r="X132" s="116"/>
      <c r="Y132" s="116"/>
      <c r="Z132" s="116"/>
      <c r="AA132" s="116"/>
      <c r="AB132" s="116"/>
      <c r="AC132" s="116"/>
    </row>
    <row r="133" spans="1:29" x14ac:dyDescent="0.55000000000000004">
      <c r="A133" s="116"/>
      <c r="B133" s="125">
        <v>89</v>
      </c>
      <c r="C133" s="122">
        <f t="shared" si="5"/>
        <v>2.1360000000000001</v>
      </c>
      <c r="D133" s="122">
        <f t="shared" si="6"/>
        <v>3.6771154326603167E-17</v>
      </c>
      <c r="E133" s="127">
        <f t="shared" si="7"/>
        <v>2.0631027579231754E-38</v>
      </c>
      <c r="F133" s="116"/>
      <c r="G133" s="116"/>
      <c r="H133" s="120"/>
      <c r="I133" s="120"/>
      <c r="J133" s="120"/>
      <c r="K133" s="120"/>
      <c r="L133" s="116"/>
      <c r="M133" s="116"/>
      <c r="N133" s="116"/>
      <c r="O133" s="116"/>
      <c r="P133" s="116"/>
      <c r="Q133" s="116"/>
      <c r="R133" s="116"/>
      <c r="S133" s="116"/>
      <c r="T133" s="116"/>
      <c r="U133" s="116"/>
      <c r="V133" s="116"/>
      <c r="W133" s="116"/>
      <c r="X133" s="116"/>
      <c r="Y133" s="116"/>
      <c r="Z133" s="116"/>
      <c r="AA133" s="116"/>
      <c r="AB133" s="116"/>
      <c r="AC133" s="116"/>
    </row>
    <row r="134" spans="1:29" x14ac:dyDescent="0.55000000000000004">
      <c r="A134" s="116"/>
      <c r="B134" s="125">
        <v>90</v>
      </c>
      <c r="C134" s="122">
        <f t="shared" si="5"/>
        <v>2.16</v>
      </c>
      <c r="D134" s="122">
        <f t="shared" si="6"/>
        <v>1.7868105206070726E-20</v>
      </c>
      <c r="E134" s="127">
        <f t="shared" si="7"/>
        <v>3.1278873442610614E-35</v>
      </c>
      <c r="F134" s="116"/>
      <c r="G134" s="116"/>
      <c r="H134" s="120"/>
      <c r="I134" s="120"/>
      <c r="J134" s="120"/>
      <c r="K134" s="120"/>
      <c r="L134" s="116"/>
      <c r="M134" s="116"/>
      <c r="N134" s="116"/>
      <c r="O134" s="116"/>
      <c r="P134" s="116"/>
      <c r="Q134" s="116"/>
      <c r="R134" s="116"/>
      <c r="S134" s="116"/>
      <c r="T134" s="116"/>
      <c r="U134" s="116"/>
      <c r="V134" s="116"/>
      <c r="W134" s="116"/>
      <c r="X134" s="116"/>
      <c r="Y134" s="116"/>
      <c r="Z134" s="116"/>
      <c r="AA134" s="116"/>
      <c r="AB134" s="116"/>
      <c r="AC134" s="116"/>
    </row>
    <row r="135" spans="1:29" x14ac:dyDescent="0.55000000000000004">
      <c r="A135" s="116"/>
      <c r="B135" s="125">
        <v>91</v>
      </c>
      <c r="C135" s="122">
        <f t="shared" si="5"/>
        <v>2.1840000000000002</v>
      </c>
      <c r="D135" s="122">
        <f t="shared" si="6"/>
        <v>4.4929077743160225E-24</v>
      </c>
      <c r="E135" s="127">
        <f t="shared" si="7"/>
        <v>3.4628984791838604E-32</v>
      </c>
      <c r="F135" s="116"/>
      <c r="G135" s="116"/>
      <c r="H135" s="120"/>
      <c r="I135" s="120"/>
      <c r="J135" s="120"/>
      <c r="K135" s="120"/>
      <c r="L135" s="116"/>
      <c r="M135" s="116"/>
      <c r="N135" s="116"/>
      <c r="O135" s="116"/>
      <c r="P135" s="116"/>
      <c r="Q135" s="116"/>
      <c r="R135" s="116"/>
      <c r="S135" s="116"/>
      <c r="T135" s="116"/>
      <c r="U135" s="116"/>
      <c r="V135" s="116"/>
      <c r="W135" s="116"/>
      <c r="X135" s="116"/>
      <c r="Y135" s="116"/>
      <c r="Z135" s="116"/>
      <c r="AA135" s="116"/>
      <c r="AB135" s="116"/>
      <c r="AC135" s="116"/>
    </row>
    <row r="136" spans="1:29" x14ac:dyDescent="0.55000000000000004">
      <c r="A136" s="116"/>
      <c r="B136" s="125">
        <v>92</v>
      </c>
      <c r="C136" s="122">
        <f t="shared" si="5"/>
        <v>2.2080000000000002</v>
      </c>
      <c r="D136" s="122">
        <f t="shared" si="6"/>
        <v>5.8459389098696015E-28</v>
      </c>
      <c r="E136" s="127">
        <f t="shared" si="7"/>
        <v>2.7995409851754693E-29</v>
      </c>
      <c r="F136" s="116"/>
      <c r="G136" s="116"/>
      <c r="H136" s="120"/>
      <c r="I136" s="120"/>
      <c r="J136" s="120"/>
      <c r="K136" s="120"/>
      <c r="L136" s="116"/>
      <c r="M136" s="116"/>
      <c r="N136" s="116"/>
      <c r="O136" s="116"/>
      <c r="P136" s="116"/>
      <c r="Q136" s="116"/>
      <c r="R136" s="116"/>
      <c r="S136" s="116"/>
      <c r="T136" s="116"/>
      <c r="U136" s="116"/>
      <c r="V136" s="116"/>
      <c r="W136" s="116"/>
      <c r="X136" s="116"/>
      <c r="Y136" s="116"/>
      <c r="Z136" s="116"/>
      <c r="AA136" s="116"/>
      <c r="AB136" s="116"/>
      <c r="AC136" s="116"/>
    </row>
    <row r="137" spans="1:29" x14ac:dyDescent="0.55000000000000004">
      <c r="A137" s="116"/>
      <c r="B137" s="125">
        <v>93</v>
      </c>
      <c r="C137" s="122">
        <f t="shared" si="5"/>
        <v>2.2320000000000002</v>
      </c>
      <c r="D137" s="122">
        <f t="shared" si="6"/>
        <v>3.9360336900320944E-32</v>
      </c>
      <c r="E137" s="127">
        <f t="shared" si="7"/>
        <v>1.6526934798471667E-26</v>
      </c>
      <c r="F137" s="116"/>
      <c r="G137" s="116"/>
      <c r="H137" s="120"/>
      <c r="I137" s="120"/>
      <c r="J137" s="120"/>
      <c r="K137" s="120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</row>
    <row r="138" spans="1:29" x14ac:dyDescent="0.55000000000000004">
      <c r="A138" s="116"/>
      <c r="B138" s="125">
        <v>94</v>
      </c>
      <c r="C138" s="122">
        <f t="shared" si="5"/>
        <v>2.2559999999999998</v>
      </c>
      <c r="D138" s="122">
        <f t="shared" si="6"/>
        <v>1.3731056347273611E-36</v>
      </c>
      <c r="E138" s="127">
        <f t="shared" si="7"/>
        <v>7.12452986067489E-24</v>
      </c>
      <c r="F138" s="116"/>
      <c r="G138" s="116"/>
      <c r="H138" s="120"/>
      <c r="I138" s="120"/>
      <c r="J138" s="120"/>
      <c r="K138" s="120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</row>
    <row r="139" spans="1:29" x14ac:dyDescent="0.55000000000000004">
      <c r="A139" s="116"/>
      <c r="B139" s="125">
        <v>95</v>
      </c>
      <c r="C139" s="122">
        <f t="shared" si="5"/>
        <v>2.2799999999999998</v>
      </c>
      <c r="D139" s="122">
        <f t="shared" si="6"/>
        <v>1.9742157768716888E-36</v>
      </c>
      <c r="E139" s="127">
        <f t="shared" si="7"/>
        <v>2.2427378980416839E-21</v>
      </c>
      <c r="F139" s="116"/>
      <c r="G139" s="116"/>
      <c r="H139" s="120"/>
      <c r="I139" s="120"/>
      <c r="J139" s="120"/>
      <c r="K139" s="120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</row>
    <row r="140" spans="1:29" x14ac:dyDescent="0.55000000000000004">
      <c r="A140" s="116"/>
      <c r="B140" s="125">
        <v>96</v>
      </c>
      <c r="C140" s="122">
        <f t="shared" si="5"/>
        <v>2.3039999999999998</v>
      </c>
      <c r="D140" s="122">
        <f t="shared" si="6"/>
        <v>1.6566228226803869E-33</v>
      </c>
      <c r="E140" s="127">
        <f t="shared" si="7"/>
        <v>5.1553629516492794E-19</v>
      </c>
      <c r="F140" s="116"/>
      <c r="G140" s="116"/>
      <c r="H140" s="120"/>
      <c r="I140" s="120"/>
      <c r="J140" s="120"/>
      <c r="K140" s="120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</row>
    <row r="141" spans="1:29" x14ac:dyDescent="0.55000000000000004">
      <c r="A141" s="116"/>
      <c r="B141" s="125">
        <v>97</v>
      </c>
      <c r="C141" s="122">
        <f t="shared" si="5"/>
        <v>2.3279999999999998</v>
      </c>
      <c r="D141" s="122">
        <f t="shared" si="6"/>
        <v>1.0508199064298442E-30</v>
      </c>
      <c r="E141" s="127">
        <f t="shared" si="7"/>
        <v>8.6536312309552888E-17</v>
      </c>
      <c r="F141" s="116"/>
      <c r="G141" s="116"/>
      <c r="H141" s="120"/>
      <c r="I141" s="120"/>
      <c r="J141" s="120"/>
      <c r="K141" s="120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</row>
    <row r="142" spans="1:29" x14ac:dyDescent="0.55000000000000004">
      <c r="A142" s="116"/>
      <c r="B142" s="125">
        <v>98</v>
      </c>
      <c r="C142" s="122">
        <f t="shared" si="5"/>
        <v>2.3519999999999999</v>
      </c>
      <c r="D142" s="122">
        <f t="shared" si="6"/>
        <v>5.038521696669734E-28</v>
      </c>
      <c r="E142" s="127">
        <f t="shared" si="7"/>
        <v>1.0607082224296567E-14</v>
      </c>
      <c r="F142" s="116"/>
      <c r="G142" s="116"/>
      <c r="H142" s="120"/>
      <c r="I142" s="120"/>
      <c r="J142" s="120"/>
      <c r="K142" s="120"/>
      <c r="L142" s="116"/>
      <c r="M142" s="116"/>
      <c r="N142" s="116"/>
      <c r="O142" s="116"/>
      <c r="P142" s="116"/>
      <c r="Q142" s="116"/>
      <c r="R142" s="116"/>
      <c r="S142" s="116"/>
      <c r="T142" s="116"/>
      <c r="U142" s="116"/>
      <c r="V142" s="116"/>
      <c r="W142" s="116"/>
      <c r="X142" s="116"/>
      <c r="Y142" s="116"/>
      <c r="Z142" s="116"/>
      <c r="AA142" s="116"/>
      <c r="AB142" s="116"/>
      <c r="AC142" s="116"/>
    </row>
    <row r="143" spans="1:29" x14ac:dyDescent="0.55000000000000004">
      <c r="A143" s="116"/>
      <c r="B143" s="125">
        <v>99</v>
      </c>
      <c r="C143" s="122">
        <f t="shared" si="5"/>
        <v>2.3759999999999999</v>
      </c>
      <c r="D143" s="122">
        <f t="shared" si="6"/>
        <v>1.8261992718445293E-25</v>
      </c>
      <c r="E143" s="127">
        <f t="shared" si="7"/>
        <v>9.4940584327205956E-13</v>
      </c>
      <c r="F143" s="116"/>
      <c r="G143" s="116"/>
      <c r="H143" s="120"/>
      <c r="I143" s="120"/>
      <c r="J143" s="120"/>
      <c r="K143" s="120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  <c r="AB143" s="116"/>
      <c r="AC143" s="116"/>
    </row>
    <row r="144" spans="1:29" x14ac:dyDescent="0.55000000000000004">
      <c r="A144" s="116"/>
      <c r="B144" s="125">
        <v>100</v>
      </c>
      <c r="C144" s="122">
        <f t="shared" si="5"/>
        <v>2.4</v>
      </c>
      <c r="D144" s="122">
        <f t="shared" si="6"/>
        <v>5.0033788460319833E-23</v>
      </c>
      <c r="E144" s="127">
        <f t="shared" si="7"/>
        <v>6.2053499530324263E-11</v>
      </c>
      <c r="F144" s="116"/>
      <c r="G144" s="116"/>
      <c r="H144" s="120"/>
      <c r="I144" s="120"/>
      <c r="J144" s="120"/>
      <c r="K144" s="120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  <c r="AC144" s="116"/>
    </row>
    <row r="145" spans="1:29" x14ac:dyDescent="0.55000000000000004">
      <c r="A145" s="116"/>
      <c r="B145" s="125">
        <v>101</v>
      </c>
      <c r="C145" s="122">
        <f t="shared" si="5"/>
        <v>2.4239999999999999</v>
      </c>
      <c r="D145" s="122">
        <f t="shared" si="6"/>
        <v>1.0362124389655617E-20</v>
      </c>
      <c r="E145" s="127">
        <f t="shared" si="7"/>
        <v>2.9616863969931576E-9</v>
      </c>
      <c r="F145" s="116"/>
      <c r="G145" s="116"/>
      <c r="H145" s="120"/>
      <c r="I145" s="120"/>
      <c r="J145" s="120"/>
      <c r="K145" s="120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  <c r="AB145" s="116"/>
      <c r="AC145" s="116"/>
    </row>
    <row r="146" spans="1:29" x14ac:dyDescent="0.55000000000000004">
      <c r="A146" s="116"/>
      <c r="B146" s="125">
        <v>102</v>
      </c>
      <c r="C146" s="122">
        <f t="shared" si="5"/>
        <v>2.448</v>
      </c>
      <c r="D146" s="122">
        <f t="shared" si="6"/>
        <v>1.6222000304497714E-18</v>
      </c>
      <c r="E146" s="127">
        <f t="shared" si="7"/>
        <v>1.0322152618739373E-7</v>
      </c>
      <c r="F146" s="116"/>
      <c r="G146" s="116"/>
      <c r="H146" s="120"/>
      <c r="I146" s="120"/>
      <c r="J146" s="120"/>
      <c r="K146" s="120"/>
      <c r="L146" s="116"/>
      <c r="M146" s="116"/>
      <c r="N146" s="116"/>
      <c r="O146" s="116"/>
      <c r="P146" s="116"/>
      <c r="Q146" s="116"/>
      <c r="R146" s="116"/>
      <c r="S146" s="116"/>
      <c r="T146" s="116"/>
      <c r="U146" s="116"/>
      <c r="V146" s="116"/>
      <c r="W146" s="116"/>
      <c r="X146" s="116"/>
      <c r="Y146" s="116"/>
      <c r="Z146" s="116"/>
      <c r="AA146" s="116"/>
      <c r="AB146" s="116"/>
      <c r="AC146" s="116"/>
    </row>
    <row r="147" spans="1:29" x14ac:dyDescent="0.55000000000000004">
      <c r="A147" s="116"/>
      <c r="B147" s="125">
        <v>103</v>
      </c>
      <c r="C147" s="122">
        <f t="shared" si="5"/>
        <v>2.472</v>
      </c>
      <c r="D147" s="122">
        <f t="shared" si="6"/>
        <v>1.9196860086295008E-16</v>
      </c>
      <c r="E147" s="127">
        <f t="shared" si="7"/>
        <v>2.6269989246356257E-6</v>
      </c>
      <c r="F147" s="116"/>
      <c r="G147" s="116"/>
      <c r="H147" s="120"/>
      <c r="I147" s="120"/>
      <c r="J147" s="120"/>
      <c r="K147" s="120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  <c r="AB147" s="116"/>
      <c r="AC147" s="116"/>
    </row>
    <row r="148" spans="1:29" x14ac:dyDescent="0.55000000000000004">
      <c r="A148" s="116"/>
      <c r="B148" s="125">
        <v>104</v>
      </c>
      <c r="C148" s="122">
        <f t="shared" si="5"/>
        <v>2.496</v>
      </c>
      <c r="D148" s="122">
        <f t="shared" si="6"/>
        <v>1.7172209749905424E-14</v>
      </c>
      <c r="E148" s="127">
        <f t="shared" si="7"/>
        <v>4.8821141264968865E-5</v>
      </c>
      <c r="F148" s="116"/>
      <c r="G148" s="116"/>
      <c r="H148" s="120"/>
      <c r="I148" s="120"/>
      <c r="J148" s="120"/>
      <c r="K148" s="120"/>
      <c r="L148" s="116"/>
      <c r="M148" s="116"/>
      <c r="N148" s="116"/>
      <c r="O148" s="116"/>
      <c r="P148" s="116"/>
      <c r="Q148" s="116"/>
      <c r="R148" s="116"/>
      <c r="S148" s="116"/>
      <c r="T148" s="116"/>
      <c r="U148" s="116"/>
      <c r="V148" s="116"/>
      <c r="W148" s="116"/>
      <c r="X148" s="116"/>
      <c r="Y148" s="116"/>
      <c r="Z148" s="116"/>
      <c r="AA148" s="116"/>
      <c r="AB148" s="116"/>
      <c r="AC148" s="116"/>
    </row>
    <row r="149" spans="1:29" x14ac:dyDescent="0.55000000000000004">
      <c r="A149" s="116"/>
      <c r="B149" s="125">
        <v>105</v>
      </c>
      <c r="C149" s="122">
        <f t="shared" si="5"/>
        <v>2.52</v>
      </c>
      <c r="D149" s="122">
        <f t="shared" si="6"/>
        <v>1.1611607841449628E-12</v>
      </c>
      <c r="E149" s="127">
        <f t="shared" si="7"/>
        <v>6.6254346311320591E-4</v>
      </c>
      <c r="F149" s="116"/>
      <c r="G149" s="116"/>
      <c r="H149" s="120"/>
      <c r="I149" s="120"/>
      <c r="J149" s="120"/>
      <c r="K149" s="120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6"/>
      <c r="Z149" s="116"/>
      <c r="AA149" s="116"/>
      <c r="AB149" s="116"/>
      <c r="AC149" s="116"/>
    </row>
    <row r="150" spans="1:29" x14ac:dyDescent="0.55000000000000004">
      <c r="A150" s="116"/>
      <c r="B150" s="125">
        <v>106</v>
      </c>
      <c r="C150" s="122">
        <f t="shared" si="5"/>
        <v>2.544</v>
      </c>
      <c r="D150" s="122">
        <f t="shared" si="6"/>
        <v>5.9351093646300962E-11</v>
      </c>
      <c r="E150" s="127">
        <f t="shared" si="7"/>
        <v>6.565672755102666E-3</v>
      </c>
      <c r="F150" s="116"/>
      <c r="G150" s="116"/>
      <c r="H150" s="120"/>
      <c r="I150" s="120"/>
      <c r="J150" s="120"/>
      <c r="K150" s="120"/>
      <c r="L150" s="116"/>
      <c r="M150" s="116"/>
      <c r="N150" s="116"/>
      <c r="O150" s="116"/>
      <c r="P150" s="116"/>
      <c r="Q150" s="116"/>
      <c r="R150" s="116"/>
      <c r="S150" s="116"/>
      <c r="T150" s="116"/>
      <c r="U150" s="116"/>
      <c r="V150" s="116"/>
      <c r="W150" s="116"/>
      <c r="X150" s="116"/>
      <c r="Y150" s="116"/>
      <c r="Z150" s="116"/>
      <c r="AA150" s="116"/>
      <c r="AB150" s="116"/>
      <c r="AC150" s="116"/>
    </row>
    <row r="151" spans="1:29" x14ac:dyDescent="0.55000000000000004">
      <c r="A151" s="116"/>
      <c r="B151" s="125">
        <v>107</v>
      </c>
      <c r="C151" s="122">
        <f t="shared" si="5"/>
        <v>2.5680000000000001</v>
      </c>
      <c r="D151" s="122">
        <f t="shared" si="6"/>
        <v>2.2931648833080191E-9</v>
      </c>
      <c r="E151" s="127">
        <f t="shared" si="7"/>
        <v>4.7511911784716823E-2</v>
      </c>
      <c r="F151" s="116"/>
      <c r="G151" s="116"/>
      <c r="H151" s="120"/>
      <c r="I151" s="120"/>
      <c r="J151" s="120"/>
      <c r="K151" s="120"/>
      <c r="L151" s="116"/>
      <c r="M151" s="116"/>
      <c r="N151" s="116"/>
      <c r="O151" s="116"/>
      <c r="P151" s="116"/>
      <c r="Q151" s="116"/>
      <c r="R151" s="116"/>
      <c r="S151" s="116"/>
      <c r="T151" s="116"/>
      <c r="U151" s="116"/>
      <c r="V151" s="116"/>
      <c r="W151" s="116"/>
      <c r="X151" s="116"/>
      <c r="Y151" s="116"/>
      <c r="Z151" s="116"/>
      <c r="AA151" s="116"/>
      <c r="AB151" s="116"/>
      <c r="AC151" s="116"/>
    </row>
    <row r="152" spans="1:29" x14ac:dyDescent="0.55000000000000004">
      <c r="A152" s="116"/>
      <c r="B152" s="125">
        <v>108</v>
      </c>
      <c r="C152" s="122">
        <f t="shared" si="5"/>
        <v>2.5920000000000001</v>
      </c>
      <c r="D152" s="122">
        <f t="shared" si="6"/>
        <v>6.6974893177944891E-8</v>
      </c>
      <c r="E152" s="127">
        <f t="shared" si="7"/>
        <v>0.25106385467902409</v>
      </c>
      <c r="F152" s="116"/>
      <c r="G152" s="116"/>
      <c r="H152" s="120"/>
      <c r="I152" s="120"/>
      <c r="J152" s="120"/>
      <c r="K152" s="120"/>
      <c r="L152" s="116"/>
      <c r="M152" s="116"/>
      <c r="N152" s="116"/>
      <c r="O152" s="116"/>
      <c r="P152" s="116"/>
      <c r="Q152" s="116"/>
      <c r="R152" s="116"/>
      <c r="S152" s="116"/>
      <c r="T152" s="116"/>
      <c r="U152" s="116"/>
      <c r="V152" s="116"/>
      <c r="W152" s="116"/>
      <c r="X152" s="116"/>
      <c r="Y152" s="116"/>
      <c r="Z152" s="116"/>
      <c r="AA152" s="116"/>
      <c r="AB152" s="116"/>
      <c r="AC152" s="116"/>
    </row>
    <row r="153" spans="1:29" x14ac:dyDescent="0.55000000000000004">
      <c r="A153" s="116"/>
      <c r="B153" s="125">
        <v>109</v>
      </c>
      <c r="C153" s="122">
        <f t="shared" si="5"/>
        <v>2.6160000000000001</v>
      </c>
      <c r="D153" s="122">
        <f t="shared" si="6"/>
        <v>1.4786281404963682E-6</v>
      </c>
      <c r="E153" s="127">
        <f t="shared" si="7"/>
        <v>0.96877805489998703</v>
      </c>
      <c r="F153" s="116"/>
      <c r="G153" s="116"/>
      <c r="H153" s="120"/>
      <c r="I153" s="120"/>
      <c r="J153" s="120"/>
      <c r="K153" s="120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  <c r="AB153" s="116"/>
      <c r="AC153" s="116"/>
    </row>
    <row r="154" spans="1:29" x14ac:dyDescent="0.55000000000000004">
      <c r="A154" s="116"/>
      <c r="B154" s="125">
        <v>110</v>
      </c>
      <c r="C154" s="122">
        <f t="shared" si="5"/>
        <v>2.64</v>
      </c>
      <c r="D154" s="122">
        <f t="shared" si="6"/>
        <v>2.4676075784058786E-5</v>
      </c>
      <c r="E154" s="127">
        <f t="shared" si="7"/>
        <v>2.7297495684018545</v>
      </c>
      <c r="F154" s="116"/>
      <c r="G154" s="116"/>
      <c r="H154" s="120"/>
      <c r="I154" s="120"/>
      <c r="J154" s="120"/>
      <c r="K154" s="120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</row>
    <row r="155" spans="1:29" x14ac:dyDescent="0.55000000000000004">
      <c r="A155" s="116"/>
      <c r="B155" s="125">
        <v>111</v>
      </c>
      <c r="C155" s="122">
        <f t="shared" si="5"/>
        <v>2.6640000000000001</v>
      </c>
      <c r="D155" s="122">
        <f t="shared" si="6"/>
        <v>3.1128874176894537E-4</v>
      </c>
      <c r="E155" s="127">
        <f t="shared" si="7"/>
        <v>5.6166806673321235</v>
      </c>
      <c r="F155" s="116"/>
      <c r="G155" s="116"/>
      <c r="H155" s="120"/>
      <c r="I155" s="120"/>
      <c r="J155" s="120"/>
      <c r="K155" s="120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</row>
    <row r="156" spans="1:29" x14ac:dyDescent="0.55000000000000004">
      <c r="A156" s="116"/>
      <c r="B156" s="125">
        <v>112</v>
      </c>
      <c r="C156" s="122">
        <f t="shared" si="5"/>
        <v>2.6880000000000002</v>
      </c>
      <c r="D156" s="122">
        <f t="shared" si="6"/>
        <v>2.96838974993417E-3</v>
      </c>
      <c r="E156" s="127">
        <f t="shared" si="7"/>
        <v>8.4390794118679668</v>
      </c>
      <c r="F156" s="116"/>
      <c r="G156" s="116"/>
      <c r="H156" s="120"/>
      <c r="I156" s="120"/>
      <c r="J156" s="120"/>
      <c r="K156" s="120"/>
      <c r="L156" s="116"/>
      <c r="M156" s="116"/>
      <c r="N156" s="116"/>
      <c r="O156" s="116"/>
      <c r="P156" s="116"/>
      <c r="Q156" s="116"/>
      <c r="R156" s="116"/>
      <c r="S156" s="116"/>
      <c r="T156" s="116"/>
      <c r="U156" s="116"/>
      <c r="V156" s="116"/>
      <c r="W156" s="116"/>
      <c r="X156" s="116"/>
      <c r="Y156" s="116"/>
      <c r="Z156" s="116"/>
      <c r="AA156" s="116"/>
      <c r="AB156" s="116"/>
      <c r="AC156" s="116"/>
    </row>
    <row r="157" spans="1:29" x14ac:dyDescent="0.55000000000000004">
      <c r="A157" s="116"/>
      <c r="B157" s="125">
        <v>113</v>
      </c>
      <c r="C157" s="122">
        <f t="shared" si="5"/>
        <v>2.7120000000000002</v>
      </c>
      <c r="D157" s="122">
        <f t="shared" si="6"/>
        <v>2.1396789937877241E-2</v>
      </c>
      <c r="E157" s="127">
        <f t="shared" si="7"/>
        <v>9.2591011325552266</v>
      </c>
      <c r="F157" s="116"/>
      <c r="G157" s="116"/>
      <c r="H157" s="120"/>
      <c r="I157" s="120"/>
      <c r="J157" s="120"/>
      <c r="K157" s="120"/>
      <c r="L157" s="116"/>
      <c r="M157" s="116"/>
      <c r="N157" s="116"/>
      <c r="O157" s="116"/>
      <c r="P157" s="116"/>
      <c r="Q157" s="116"/>
      <c r="R157" s="116"/>
      <c r="S157" s="116"/>
      <c r="T157" s="116"/>
      <c r="U157" s="116"/>
      <c r="V157" s="116"/>
      <c r="W157" s="116"/>
      <c r="X157" s="116"/>
      <c r="Y157" s="116"/>
      <c r="Z157" s="116"/>
      <c r="AA157" s="116"/>
      <c r="AB157" s="116"/>
      <c r="AC157" s="116"/>
    </row>
    <row r="158" spans="1:29" x14ac:dyDescent="0.55000000000000004">
      <c r="A158" s="116"/>
      <c r="B158" s="125">
        <v>114</v>
      </c>
      <c r="C158" s="122">
        <f t="shared" si="5"/>
        <v>2.7360000000000002</v>
      </c>
      <c r="D158" s="122">
        <f t="shared" si="6"/>
        <v>0.11658602984363671</v>
      </c>
      <c r="E158" s="127">
        <f t="shared" si="7"/>
        <v>7.4182419727064346</v>
      </c>
      <c r="F158" s="116"/>
      <c r="G158" s="116"/>
      <c r="H158" s="120"/>
      <c r="I158" s="120"/>
      <c r="J158" s="120"/>
      <c r="K158" s="120"/>
      <c r="L158" s="116"/>
      <c r="M158" s="116"/>
      <c r="N158" s="116"/>
      <c r="O158" s="116"/>
      <c r="P158" s="116"/>
      <c r="Q158" s="116"/>
      <c r="R158" s="116"/>
      <c r="S158" s="116"/>
      <c r="T158" s="116"/>
      <c r="U158" s="116"/>
      <c r="V158" s="116"/>
      <c r="W158" s="116"/>
      <c r="X158" s="116"/>
      <c r="Y158" s="116"/>
      <c r="Z158" s="116"/>
      <c r="AA158" s="116"/>
      <c r="AB158" s="116"/>
      <c r="AC158" s="116"/>
    </row>
    <row r="159" spans="1:29" x14ac:dyDescent="0.55000000000000004">
      <c r="A159" s="116"/>
      <c r="B159" s="125">
        <v>115</v>
      </c>
      <c r="C159" s="122">
        <f t="shared" si="5"/>
        <v>2.76</v>
      </c>
      <c r="D159" s="122">
        <f t="shared" si="6"/>
        <v>0.48019163924788361</v>
      </c>
      <c r="E159" s="127">
        <f t="shared" si="7"/>
        <v>4.3400184565533229</v>
      </c>
      <c r="F159" s="116"/>
      <c r="G159" s="116"/>
      <c r="H159" s="120"/>
      <c r="I159" s="120"/>
      <c r="J159" s="120"/>
      <c r="K159" s="120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</row>
    <row r="160" spans="1:29" x14ac:dyDescent="0.55000000000000004">
      <c r="A160" s="116"/>
      <c r="B160" s="125">
        <v>116</v>
      </c>
      <c r="C160" s="122">
        <f t="shared" si="5"/>
        <v>2.7839999999999998</v>
      </c>
      <c r="D160" s="122">
        <f t="shared" si="6"/>
        <v>1.4950401828342696</v>
      </c>
      <c r="E160" s="127">
        <f t="shared" si="7"/>
        <v>1.8541316656812554</v>
      </c>
      <c r="F160" s="116"/>
      <c r="G160" s="116"/>
      <c r="H160" s="120"/>
      <c r="I160" s="120"/>
      <c r="J160" s="120"/>
      <c r="K160" s="120"/>
      <c r="L160" s="116"/>
      <c r="M160" s="116"/>
      <c r="N160" s="116"/>
      <c r="O160" s="116"/>
      <c r="P160" s="116"/>
      <c r="Q160" s="116"/>
      <c r="R160" s="116"/>
      <c r="S160" s="116"/>
      <c r="T160" s="116"/>
      <c r="U160" s="116"/>
      <c r="V160" s="116"/>
      <c r="W160" s="116"/>
      <c r="X160" s="116"/>
      <c r="Y160" s="116"/>
      <c r="Z160" s="116"/>
      <c r="AA160" s="116"/>
      <c r="AB160" s="116"/>
      <c r="AC160" s="116"/>
    </row>
    <row r="161" spans="1:29" x14ac:dyDescent="0.55000000000000004">
      <c r="A161" s="116"/>
      <c r="B161" s="125">
        <v>117</v>
      </c>
      <c r="C161" s="122">
        <f t="shared" si="5"/>
        <v>2.8079999999999998</v>
      </c>
      <c r="D161" s="122">
        <f t="shared" si="6"/>
        <v>3.5185305602083834</v>
      </c>
      <c r="E161" s="127">
        <f t="shared" si="7"/>
        <v>0.57842623055851594</v>
      </c>
      <c r="F161" s="116"/>
      <c r="G161" s="116"/>
      <c r="H161" s="120"/>
      <c r="I161" s="120"/>
      <c r="J161" s="120"/>
      <c r="K161" s="120"/>
      <c r="L161" s="116"/>
      <c r="M161" s="116"/>
      <c r="N161" s="116"/>
      <c r="O161" s="116"/>
      <c r="P161" s="116"/>
      <c r="Q161" s="116"/>
      <c r="R161" s="116"/>
      <c r="S161" s="116"/>
      <c r="T161" s="116"/>
      <c r="U161" s="116"/>
      <c r="V161" s="116"/>
      <c r="W161" s="116"/>
      <c r="X161" s="116"/>
      <c r="Y161" s="116"/>
      <c r="Z161" s="116"/>
      <c r="AA161" s="116"/>
      <c r="AB161" s="116"/>
      <c r="AC161" s="116"/>
    </row>
    <row r="162" spans="1:29" x14ac:dyDescent="0.55000000000000004">
      <c r="A162" s="116"/>
      <c r="B162" s="125">
        <v>118</v>
      </c>
      <c r="C162" s="122">
        <f t="shared" si="5"/>
        <v>2.8319999999999999</v>
      </c>
      <c r="D162" s="122">
        <f t="shared" si="6"/>
        <v>6.2595048445958223</v>
      </c>
      <c r="E162" s="127">
        <f t="shared" si="7"/>
        <v>0.13176916710778885</v>
      </c>
      <c r="F162" s="116"/>
      <c r="G162" s="116"/>
      <c r="H162" s="120"/>
      <c r="I162" s="120"/>
      <c r="J162" s="120"/>
      <c r="K162" s="120"/>
      <c r="L162" s="116"/>
      <c r="M162" s="116"/>
      <c r="N162" s="116"/>
      <c r="O162" s="116"/>
      <c r="P162" s="116"/>
      <c r="Q162" s="116"/>
      <c r="R162" s="116"/>
      <c r="S162" s="116"/>
      <c r="T162" s="116"/>
      <c r="U162" s="116"/>
      <c r="V162" s="116"/>
      <c r="W162" s="116"/>
      <c r="X162" s="116"/>
      <c r="Y162" s="116"/>
      <c r="Z162" s="116"/>
      <c r="AA162" s="116"/>
      <c r="AB162" s="116"/>
      <c r="AC162" s="116"/>
    </row>
    <row r="163" spans="1:29" x14ac:dyDescent="0.55000000000000004">
      <c r="A163" s="116"/>
      <c r="B163" s="125">
        <v>119</v>
      </c>
      <c r="C163" s="122">
        <f t="shared" si="5"/>
        <v>2.8559999999999999</v>
      </c>
      <c r="D163" s="122">
        <f t="shared" si="6"/>
        <v>8.4176104358903867</v>
      </c>
      <c r="E163" s="127">
        <f t="shared" si="7"/>
        <v>2.1919873121960004E-2</v>
      </c>
      <c r="F163" s="116"/>
      <c r="G163" s="116"/>
      <c r="H163" s="120"/>
      <c r="I163" s="120"/>
      <c r="J163" s="120"/>
      <c r="K163" s="120"/>
      <c r="L163" s="116"/>
      <c r="M163" s="116"/>
      <c r="N163" s="116"/>
      <c r="O163" s="116"/>
      <c r="P163" s="116"/>
      <c r="Q163" s="116"/>
      <c r="R163" s="116"/>
      <c r="S163" s="116"/>
      <c r="T163" s="116"/>
      <c r="U163" s="116"/>
      <c r="V163" s="116"/>
      <c r="W163" s="116"/>
      <c r="X163" s="116"/>
      <c r="Y163" s="116"/>
      <c r="Z163" s="116"/>
      <c r="AA163" s="116"/>
      <c r="AB163" s="116"/>
      <c r="AC163" s="116"/>
    </row>
    <row r="164" spans="1:29" x14ac:dyDescent="0.55000000000000004">
      <c r="A164" s="116"/>
      <c r="B164" s="125">
        <v>120</v>
      </c>
      <c r="C164" s="122">
        <f t="shared" si="5"/>
        <v>2.88</v>
      </c>
      <c r="D164" s="122">
        <f t="shared" si="6"/>
        <v>8.5567305510950753</v>
      </c>
      <c r="E164" s="127">
        <f t="shared" si="7"/>
        <v>2.662690474812956E-3</v>
      </c>
      <c r="F164" s="116"/>
      <c r="G164" s="116"/>
      <c r="H164" s="120"/>
      <c r="I164" s="120"/>
      <c r="J164" s="120"/>
      <c r="K164" s="120"/>
      <c r="L164" s="116"/>
      <c r="M164" s="116"/>
      <c r="N164" s="116"/>
      <c r="O164" s="116"/>
      <c r="P164" s="116"/>
      <c r="Q164" s="116"/>
      <c r="R164" s="116"/>
      <c r="S164" s="116"/>
      <c r="T164" s="116"/>
      <c r="U164" s="116"/>
      <c r="V164" s="116"/>
      <c r="W164" s="116"/>
      <c r="X164" s="116"/>
      <c r="Y164" s="116"/>
      <c r="Z164" s="116"/>
      <c r="AA164" s="116"/>
      <c r="AB164" s="116"/>
      <c r="AC164" s="116"/>
    </row>
    <row r="165" spans="1:29" x14ac:dyDescent="0.55000000000000004">
      <c r="A165" s="116"/>
      <c r="B165" s="125">
        <v>121</v>
      </c>
      <c r="C165" s="122">
        <f t="shared" si="5"/>
        <v>2.9039999999999999</v>
      </c>
      <c r="D165" s="122">
        <f t="shared" si="6"/>
        <v>6.5750200340968368</v>
      </c>
      <c r="E165" s="127">
        <f t="shared" si="7"/>
        <v>2.3619013091909978E-4</v>
      </c>
      <c r="F165" s="116"/>
      <c r="G165" s="116"/>
      <c r="H165" s="120"/>
      <c r="I165" s="120"/>
      <c r="J165" s="120"/>
      <c r="K165" s="120"/>
      <c r="L165" s="116"/>
      <c r="M165" s="116"/>
      <c r="N165" s="116"/>
      <c r="O165" s="116"/>
      <c r="P165" s="116"/>
      <c r="Q165" s="116"/>
      <c r="R165" s="116"/>
      <c r="S165" s="116"/>
      <c r="T165" s="116"/>
      <c r="U165" s="116"/>
      <c r="V165" s="116"/>
      <c r="W165" s="116"/>
      <c r="X165" s="116"/>
      <c r="Y165" s="116"/>
      <c r="Z165" s="116"/>
      <c r="AA165" s="116"/>
      <c r="AB165" s="116"/>
      <c r="AC165" s="116"/>
    </row>
    <row r="166" spans="1:29" x14ac:dyDescent="0.55000000000000004">
      <c r="A166" s="116"/>
      <c r="B166" s="125">
        <v>122</v>
      </c>
      <c r="C166" s="122">
        <f t="shared" si="5"/>
        <v>2.9279999999999999</v>
      </c>
      <c r="D166" s="122">
        <f t="shared" si="6"/>
        <v>3.8190601193437645</v>
      </c>
      <c r="E166" s="127">
        <f t="shared" si="7"/>
        <v>1.5298935815080827E-5</v>
      </c>
      <c r="F166" s="116"/>
      <c r="G166" s="116"/>
      <c r="H166" s="120"/>
      <c r="I166" s="120"/>
      <c r="J166" s="120"/>
      <c r="K166" s="120"/>
      <c r="L166" s="116"/>
      <c r="M166" s="116"/>
      <c r="N166" s="116"/>
      <c r="O166" s="116"/>
      <c r="P166" s="116"/>
      <c r="Q166" s="116"/>
      <c r="R166" s="116"/>
      <c r="S166" s="116"/>
      <c r="T166" s="116"/>
      <c r="U166" s="116"/>
      <c r="V166" s="116"/>
      <c r="W166" s="116"/>
      <c r="X166" s="116"/>
      <c r="Y166" s="116"/>
      <c r="Z166" s="116"/>
      <c r="AA166" s="116"/>
      <c r="AB166" s="116"/>
      <c r="AC166" s="116"/>
    </row>
    <row r="167" spans="1:29" x14ac:dyDescent="0.55000000000000004">
      <c r="A167" s="116"/>
      <c r="B167" s="125">
        <v>123</v>
      </c>
      <c r="C167" s="122">
        <f t="shared" si="5"/>
        <v>2.952</v>
      </c>
      <c r="D167" s="122">
        <f t="shared" si="6"/>
        <v>1.6768186674812346</v>
      </c>
      <c r="E167" s="127">
        <f t="shared" si="7"/>
        <v>7.2363424626869216E-7</v>
      </c>
      <c r="F167" s="116"/>
      <c r="G167" s="116"/>
      <c r="H167" s="120"/>
      <c r="I167" s="120"/>
      <c r="J167" s="120"/>
      <c r="K167" s="120"/>
      <c r="L167" s="116"/>
      <c r="M167" s="116"/>
      <c r="N167" s="116"/>
      <c r="O167" s="116"/>
      <c r="P167" s="116"/>
      <c r="Q167" s="116"/>
      <c r="R167" s="116"/>
      <c r="S167" s="116"/>
      <c r="T167" s="116"/>
      <c r="U167" s="116"/>
      <c r="V167" s="116"/>
      <c r="W167" s="116"/>
      <c r="X167" s="116"/>
      <c r="Y167" s="116"/>
      <c r="Z167" s="116"/>
      <c r="AA167" s="116"/>
      <c r="AB167" s="116"/>
      <c r="AC167" s="116"/>
    </row>
    <row r="168" spans="1:29" x14ac:dyDescent="0.55000000000000004">
      <c r="A168" s="116"/>
      <c r="B168" s="125">
        <v>124</v>
      </c>
      <c r="C168" s="122">
        <f t="shared" si="5"/>
        <v>2.976</v>
      </c>
      <c r="D168" s="122">
        <f t="shared" si="6"/>
        <v>0.55652656022110258</v>
      </c>
      <c r="E168" s="127">
        <f t="shared" si="7"/>
        <v>2.4993979804337751E-8</v>
      </c>
      <c r="F168" s="116"/>
      <c r="G168" s="116"/>
      <c r="H168" s="120"/>
      <c r="I168" s="120"/>
      <c r="J168" s="120"/>
      <c r="K168" s="120"/>
      <c r="L168" s="116"/>
      <c r="M168" s="116"/>
      <c r="N168" s="116"/>
      <c r="O168" s="116"/>
      <c r="P168" s="116"/>
      <c r="Q168" s="116"/>
      <c r="R168" s="116"/>
      <c r="S168" s="116"/>
      <c r="T168" s="116"/>
      <c r="U168" s="116"/>
      <c r="V168" s="116"/>
      <c r="W168" s="116"/>
      <c r="X168" s="116"/>
      <c r="Y168" s="116"/>
      <c r="Z168" s="116"/>
      <c r="AA168" s="116"/>
      <c r="AB168" s="116"/>
      <c r="AC168" s="116"/>
    </row>
    <row r="169" spans="1:29" x14ac:dyDescent="0.55000000000000004">
      <c r="A169" s="116"/>
      <c r="B169" s="125">
        <v>125</v>
      </c>
      <c r="C169" s="122">
        <f t="shared" si="5"/>
        <v>3</v>
      </c>
      <c r="D169" s="122">
        <f t="shared" si="6"/>
        <v>0.13962265177831179</v>
      </c>
      <c r="E169" s="127">
        <f t="shared" si="7"/>
        <v>6.3039118384395113E-10</v>
      </c>
      <c r="F169" s="116"/>
      <c r="G169" s="116"/>
      <c r="H169" s="120"/>
      <c r="I169" s="120"/>
      <c r="J169" s="120"/>
      <c r="K169" s="120"/>
      <c r="L169" s="116"/>
      <c r="M169" s="116"/>
      <c r="N169" s="116"/>
      <c r="O169" s="116"/>
      <c r="P169" s="116"/>
      <c r="Q169" s="116"/>
      <c r="R169" s="116"/>
      <c r="S169" s="116"/>
      <c r="T169" s="116"/>
      <c r="U169" s="116"/>
      <c r="V169" s="116"/>
      <c r="W169" s="116"/>
      <c r="X169" s="116"/>
      <c r="Y169" s="116"/>
      <c r="Z169" s="116"/>
      <c r="AA169" s="116"/>
      <c r="AB169" s="116"/>
      <c r="AC169" s="116"/>
    </row>
    <row r="170" spans="1:29" x14ac:dyDescent="0.55000000000000004">
      <c r="A170" s="116"/>
      <c r="B170" s="125">
        <v>126</v>
      </c>
      <c r="C170" s="122">
        <f t="shared" si="5"/>
        <v>3.024</v>
      </c>
      <c r="D170" s="122">
        <f t="shared" si="6"/>
        <v>2.647866339866398E-2</v>
      </c>
      <c r="E170" s="127">
        <f t="shared" si="7"/>
        <v>1.1610295159009897E-11</v>
      </c>
      <c r="F170" s="116"/>
      <c r="G170" s="116"/>
      <c r="H170" s="120"/>
      <c r="I170" s="120"/>
      <c r="J170" s="120"/>
      <c r="K170" s="120"/>
      <c r="L170" s="116"/>
      <c r="M170" s="116"/>
      <c r="N170" s="116"/>
      <c r="O170" s="116"/>
      <c r="P170" s="116"/>
      <c r="Q170" s="116"/>
      <c r="R170" s="116"/>
      <c r="S170" s="116"/>
      <c r="T170" s="116"/>
      <c r="U170" s="116"/>
      <c r="V170" s="116"/>
      <c r="W170" s="116"/>
      <c r="X170" s="116"/>
      <c r="Y170" s="116"/>
      <c r="Z170" s="116"/>
      <c r="AA170" s="116"/>
      <c r="AB170" s="116"/>
      <c r="AC170" s="116"/>
    </row>
    <row r="171" spans="1:29" x14ac:dyDescent="0.55000000000000004">
      <c r="A171" s="116"/>
      <c r="B171" s="125">
        <v>127</v>
      </c>
      <c r="C171" s="122">
        <f t="shared" si="5"/>
        <v>3.048</v>
      </c>
      <c r="D171" s="122">
        <f t="shared" si="6"/>
        <v>3.7958271351168685E-3</v>
      </c>
      <c r="E171" s="127">
        <f t="shared" si="7"/>
        <v>1.5614741677503207E-13</v>
      </c>
      <c r="F171" s="116"/>
      <c r="G171" s="116"/>
      <c r="H171" s="120"/>
      <c r="I171" s="120"/>
      <c r="J171" s="120"/>
      <c r="K171" s="120"/>
      <c r="L171" s="116"/>
      <c r="M171" s="116"/>
      <c r="N171" s="116"/>
      <c r="O171" s="116"/>
      <c r="P171" s="116"/>
      <c r="Q171" s="116"/>
      <c r="R171" s="116"/>
      <c r="S171" s="116"/>
      <c r="T171" s="116"/>
      <c r="U171" s="116"/>
      <c r="V171" s="116"/>
      <c r="W171" s="116"/>
      <c r="X171" s="116"/>
      <c r="Y171" s="116"/>
      <c r="Z171" s="116"/>
      <c r="AA171" s="116"/>
      <c r="AB171" s="116"/>
      <c r="AC171" s="116"/>
    </row>
    <row r="172" spans="1:29" x14ac:dyDescent="0.55000000000000004">
      <c r="A172" s="116"/>
      <c r="B172" s="125">
        <v>128</v>
      </c>
      <c r="C172" s="122">
        <f t="shared" ref="C172:C235" si="8">B172*O$6*O$7/500</f>
        <v>3.0720000000000001</v>
      </c>
      <c r="D172" s="122">
        <f t="shared" ref="D172:D235" si="9">NORMDIST(C172,E$13,F$13/4,FALSE)+NORMDIST(C172,E$14,F$14/4,FALSE)+NORMDIST(C172,E$15,F$15/4,FALSE)+NORMDIST(C172,E$16,F$16/4,FALSE)+NORMDIST(C172,E$17,F$17/4,FALSE)</f>
        <v>4.1132677824650955E-4</v>
      </c>
      <c r="E172" s="127">
        <f t="shared" ref="E172:E235" si="10">NORMDIST(C172,E$18,F$18/4,FALSE)+NORMDIST(C172,E$19,F$19/4,FALSE)+NORMDIST(C172,E$20,F$20/4,FALSE)+NORMDIST(C172,E$21,F$21/4,FALSE)</f>
        <v>1.533503461645109E-15</v>
      </c>
      <c r="F172" s="116"/>
      <c r="G172" s="116"/>
      <c r="H172" s="120"/>
      <c r="I172" s="120"/>
      <c r="J172" s="120"/>
      <c r="K172" s="120"/>
      <c r="L172" s="116"/>
      <c r="M172" s="116"/>
      <c r="N172" s="116"/>
      <c r="O172" s="116"/>
      <c r="P172" s="116"/>
      <c r="Q172" s="116"/>
      <c r="R172" s="116"/>
      <c r="S172" s="116"/>
      <c r="T172" s="116"/>
      <c r="U172" s="116"/>
      <c r="V172" s="116"/>
      <c r="W172" s="116"/>
      <c r="X172" s="116"/>
      <c r="Y172" s="116"/>
      <c r="Z172" s="116"/>
      <c r="AA172" s="116"/>
      <c r="AB172" s="116"/>
      <c r="AC172" s="116"/>
    </row>
    <row r="173" spans="1:29" x14ac:dyDescent="0.55000000000000004">
      <c r="A173" s="116"/>
      <c r="B173" s="125">
        <v>129</v>
      </c>
      <c r="C173" s="122">
        <f t="shared" si="8"/>
        <v>3.0960000000000001</v>
      </c>
      <c r="D173" s="122">
        <f t="shared" si="9"/>
        <v>3.3692848741896468E-5</v>
      </c>
      <c r="E173" s="127">
        <f t="shared" si="10"/>
        <v>1.0997478737437593E-17</v>
      </c>
      <c r="F173" s="116"/>
      <c r="G173" s="116"/>
      <c r="H173" s="120"/>
      <c r="I173" s="120"/>
      <c r="J173" s="120"/>
      <c r="K173" s="120"/>
      <c r="L173" s="116"/>
      <c r="M173" s="116"/>
      <c r="N173" s="116"/>
      <c r="O173" s="116"/>
      <c r="P173" s="116"/>
      <c r="Q173" s="116"/>
      <c r="R173" s="116"/>
      <c r="S173" s="116"/>
      <c r="T173" s="116"/>
      <c r="U173" s="116"/>
      <c r="V173" s="116"/>
      <c r="W173" s="116"/>
      <c r="X173" s="116"/>
      <c r="Y173" s="116"/>
      <c r="Z173" s="116"/>
      <c r="AA173" s="116"/>
      <c r="AB173" s="116"/>
      <c r="AC173" s="116"/>
    </row>
    <row r="174" spans="1:29" x14ac:dyDescent="0.55000000000000004">
      <c r="A174" s="116"/>
      <c r="B174" s="125">
        <v>130</v>
      </c>
      <c r="C174" s="122">
        <f t="shared" si="8"/>
        <v>3.12</v>
      </c>
      <c r="D174" s="122">
        <f t="shared" si="9"/>
        <v>2.0862131145398649E-6</v>
      </c>
      <c r="E174" s="127">
        <f t="shared" si="10"/>
        <v>5.7591702191196488E-20</v>
      </c>
      <c r="F174" s="116"/>
      <c r="G174" s="116"/>
      <c r="H174" s="120"/>
      <c r="I174" s="120"/>
      <c r="J174" s="120"/>
      <c r="K174" s="120"/>
      <c r="L174" s="116"/>
      <c r="M174" s="116"/>
      <c r="N174" s="116"/>
      <c r="O174" s="116"/>
      <c r="P174" s="116"/>
      <c r="Q174" s="116"/>
      <c r="R174" s="116"/>
      <c r="S174" s="116"/>
      <c r="T174" s="116"/>
      <c r="U174" s="116"/>
      <c r="V174" s="116"/>
      <c r="W174" s="116"/>
      <c r="X174" s="116"/>
      <c r="Y174" s="116"/>
      <c r="Z174" s="116"/>
      <c r="AA174" s="116"/>
      <c r="AB174" s="116"/>
      <c r="AC174" s="116"/>
    </row>
    <row r="175" spans="1:29" x14ac:dyDescent="0.55000000000000004">
      <c r="A175" s="116"/>
      <c r="B175" s="125">
        <v>131</v>
      </c>
      <c r="C175" s="122">
        <f t="shared" si="8"/>
        <v>3.1440000000000001</v>
      </c>
      <c r="D175" s="122">
        <f t="shared" si="9"/>
        <v>9.7644952976828554E-8</v>
      </c>
      <c r="E175" s="127">
        <f t="shared" si="10"/>
        <v>2.2023437800481938E-22</v>
      </c>
      <c r="F175" s="116"/>
      <c r="G175" s="116"/>
      <c r="H175" s="120"/>
      <c r="I175" s="120"/>
      <c r="J175" s="120"/>
      <c r="K175" s="120"/>
      <c r="L175" s="116"/>
      <c r="M175" s="116"/>
      <c r="N175" s="116"/>
      <c r="O175" s="116"/>
      <c r="P175" s="116"/>
      <c r="Q175" s="116"/>
      <c r="R175" s="116"/>
      <c r="S175" s="116"/>
      <c r="T175" s="116"/>
      <c r="U175" s="116"/>
      <c r="V175" s="116"/>
      <c r="W175" s="116"/>
      <c r="X175" s="116"/>
      <c r="Y175" s="116"/>
      <c r="Z175" s="116"/>
      <c r="AA175" s="116"/>
      <c r="AB175" s="116"/>
      <c r="AC175" s="116"/>
    </row>
    <row r="176" spans="1:29" x14ac:dyDescent="0.55000000000000004">
      <c r="A176" s="116"/>
      <c r="B176" s="125">
        <v>132</v>
      </c>
      <c r="C176" s="122">
        <f t="shared" si="8"/>
        <v>3.1680000000000001</v>
      </c>
      <c r="D176" s="122">
        <f t="shared" si="9"/>
        <v>3.4547062094140809E-9</v>
      </c>
      <c r="E176" s="127">
        <f t="shared" si="10"/>
        <v>6.1499094732717126E-25</v>
      </c>
      <c r="F176" s="116"/>
      <c r="G176" s="116"/>
      <c r="H176" s="120"/>
      <c r="I176" s="120"/>
      <c r="J176" s="120"/>
      <c r="K176" s="120"/>
      <c r="L176" s="116"/>
      <c r="M176" s="116"/>
      <c r="N176" s="116"/>
      <c r="O176" s="116"/>
      <c r="P176" s="116"/>
      <c r="Q176" s="116"/>
      <c r="R176" s="116"/>
      <c r="S176" s="116"/>
      <c r="T176" s="116"/>
      <c r="U176" s="116"/>
      <c r="V176" s="116"/>
      <c r="W176" s="116"/>
      <c r="X176" s="116"/>
      <c r="Y176" s="116"/>
      <c r="Z176" s="116"/>
      <c r="AA176" s="116"/>
      <c r="AB176" s="116"/>
      <c r="AC176" s="116"/>
    </row>
    <row r="177" spans="1:29" x14ac:dyDescent="0.55000000000000004">
      <c r="A177" s="116"/>
      <c r="B177" s="125">
        <v>133</v>
      </c>
      <c r="C177" s="122">
        <f t="shared" si="8"/>
        <v>3.1920000000000002</v>
      </c>
      <c r="D177" s="122">
        <f t="shared" si="9"/>
        <v>9.2393757837642994E-11</v>
      </c>
      <c r="E177" s="127">
        <f t="shared" si="10"/>
        <v>1.254038146217966E-27</v>
      </c>
      <c r="F177" s="116"/>
      <c r="G177" s="116"/>
      <c r="H177" s="120"/>
      <c r="I177" s="120"/>
      <c r="J177" s="120"/>
      <c r="K177" s="120"/>
      <c r="L177" s="116"/>
      <c r="M177" s="116"/>
      <c r="N177" s="116"/>
      <c r="O177" s="116"/>
      <c r="P177" s="116"/>
      <c r="Q177" s="116"/>
      <c r="R177" s="116"/>
      <c r="S177" s="116"/>
      <c r="T177" s="116"/>
      <c r="U177" s="116"/>
      <c r="V177" s="116"/>
      <c r="W177" s="116"/>
      <c r="X177" s="116"/>
      <c r="Y177" s="116"/>
      <c r="Z177" s="116"/>
      <c r="AA177" s="116"/>
      <c r="AB177" s="116"/>
      <c r="AC177" s="116"/>
    </row>
    <row r="178" spans="1:29" x14ac:dyDescent="0.55000000000000004">
      <c r="A178" s="116"/>
      <c r="B178" s="125">
        <v>134</v>
      </c>
      <c r="C178" s="122">
        <f t="shared" si="8"/>
        <v>3.2160000000000002</v>
      </c>
      <c r="D178" s="122">
        <f t="shared" si="9"/>
        <v>1.8678600442796693E-12</v>
      </c>
      <c r="E178" s="127">
        <f t="shared" si="10"/>
        <v>1.8672874797536772E-30</v>
      </c>
      <c r="F178" s="116"/>
      <c r="G178" s="116"/>
      <c r="H178" s="120"/>
      <c r="I178" s="120"/>
      <c r="J178" s="120"/>
      <c r="K178" s="120"/>
      <c r="L178" s="116"/>
      <c r="M178" s="116"/>
      <c r="N178" s="116"/>
      <c r="O178" s="116"/>
      <c r="P178" s="116"/>
      <c r="Q178" s="116"/>
      <c r="R178" s="116"/>
      <c r="S178" s="116"/>
      <c r="T178" s="116"/>
      <c r="U178" s="116"/>
      <c r="V178" s="116"/>
      <c r="W178" s="116"/>
      <c r="X178" s="116"/>
      <c r="Y178" s="116"/>
      <c r="Z178" s="116"/>
      <c r="AA178" s="116"/>
      <c r="AB178" s="116"/>
      <c r="AC178" s="116"/>
    </row>
    <row r="179" spans="1:29" x14ac:dyDescent="0.55000000000000004">
      <c r="A179" s="116"/>
      <c r="B179" s="125">
        <v>135</v>
      </c>
      <c r="C179" s="122">
        <f t="shared" si="8"/>
        <v>3.24</v>
      </c>
      <c r="D179" s="122">
        <f t="shared" si="9"/>
        <v>2.8544091424868284E-14</v>
      </c>
      <c r="E179" s="127">
        <f t="shared" si="10"/>
        <v>2.030345917904765E-33</v>
      </c>
      <c r="F179" s="116"/>
      <c r="G179" s="116"/>
      <c r="H179" s="120"/>
      <c r="I179" s="120"/>
      <c r="J179" s="120"/>
      <c r="K179" s="120"/>
      <c r="L179" s="116"/>
      <c r="M179" s="116"/>
      <c r="N179" s="116"/>
      <c r="O179" s="116"/>
      <c r="P179" s="116"/>
      <c r="Q179" s="116"/>
      <c r="R179" s="116"/>
      <c r="S179" s="116"/>
      <c r="T179" s="116"/>
      <c r="U179" s="116"/>
      <c r="V179" s="116"/>
      <c r="W179" s="116"/>
      <c r="X179" s="116"/>
      <c r="Y179" s="116"/>
      <c r="Z179" s="116"/>
      <c r="AA179" s="116"/>
      <c r="AB179" s="116"/>
      <c r="AC179" s="116"/>
    </row>
    <row r="180" spans="1:29" x14ac:dyDescent="0.55000000000000004">
      <c r="A180" s="116"/>
      <c r="B180" s="125">
        <v>136</v>
      </c>
      <c r="C180" s="122">
        <f t="shared" si="8"/>
        <v>3.2639999999999998</v>
      </c>
      <c r="D180" s="122">
        <f t="shared" si="9"/>
        <v>3.29729880989305E-16</v>
      </c>
      <c r="E180" s="127">
        <f t="shared" si="10"/>
        <v>1.6120826414404325E-36</v>
      </c>
      <c r="F180" s="116"/>
      <c r="G180" s="116"/>
      <c r="H180" s="120"/>
      <c r="I180" s="120"/>
      <c r="J180" s="120"/>
      <c r="K180" s="120"/>
      <c r="L180" s="116"/>
      <c r="M180" s="116"/>
      <c r="N180" s="116"/>
      <c r="O180" s="116"/>
      <c r="P180" s="116"/>
      <c r="Q180" s="116"/>
      <c r="R180" s="116"/>
      <c r="S180" s="116"/>
      <c r="T180" s="116"/>
      <c r="U180" s="116"/>
      <c r="V180" s="116"/>
      <c r="W180" s="116"/>
      <c r="X180" s="116"/>
      <c r="Y180" s="116"/>
      <c r="Z180" s="116"/>
      <c r="AA180" s="116"/>
      <c r="AB180" s="116"/>
      <c r="AC180" s="116"/>
    </row>
    <row r="181" spans="1:29" x14ac:dyDescent="0.55000000000000004">
      <c r="A181" s="116"/>
      <c r="B181" s="125">
        <v>137</v>
      </c>
      <c r="C181" s="122">
        <f t="shared" si="8"/>
        <v>3.2879999999999998</v>
      </c>
      <c r="D181" s="122">
        <f t="shared" si="9"/>
        <v>2.8791916788489274E-18</v>
      </c>
      <c r="E181" s="127">
        <f t="shared" si="10"/>
        <v>9.3471337127180912E-40</v>
      </c>
      <c r="F181" s="116"/>
      <c r="G181" s="116"/>
      <c r="H181" s="120"/>
      <c r="I181" s="120"/>
      <c r="J181" s="120"/>
      <c r="K181" s="120"/>
      <c r="L181" s="116"/>
      <c r="M181" s="116"/>
      <c r="N181" s="116"/>
      <c r="O181" s="116"/>
      <c r="P181" s="116"/>
      <c r="Q181" s="116"/>
      <c r="R181" s="116"/>
      <c r="S181" s="116"/>
      <c r="T181" s="116"/>
      <c r="U181" s="116"/>
      <c r="V181" s="116"/>
      <c r="W181" s="116"/>
      <c r="X181" s="116"/>
      <c r="Y181" s="116"/>
      <c r="Z181" s="116"/>
      <c r="AA181" s="116"/>
      <c r="AB181" s="116"/>
      <c r="AC181" s="116"/>
    </row>
    <row r="182" spans="1:29" x14ac:dyDescent="0.55000000000000004">
      <c r="A182" s="116"/>
      <c r="B182" s="125">
        <v>138</v>
      </c>
      <c r="C182" s="122">
        <f t="shared" si="8"/>
        <v>3.3119999999999998</v>
      </c>
      <c r="D182" s="122">
        <f t="shared" si="9"/>
        <v>1.9004350942384646E-20</v>
      </c>
      <c r="E182" s="127">
        <f t="shared" si="10"/>
        <v>5.5343552431102535E-42</v>
      </c>
      <c r="F182" s="116"/>
      <c r="G182" s="116"/>
      <c r="H182" s="120"/>
      <c r="I182" s="120"/>
      <c r="J182" s="120"/>
      <c r="K182" s="120"/>
      <c r="L182" s="116"/>
      <c r="M182" s="116"/>
      <c r="N182" s="116"/>
      <c r="O182" s="116"/>
      <c r="P182" s="116"/>
      <c r="Q182" s="116"/>
      <c r="R182" s="116"/>
      <c r="S182" s="116"/>
      <c r="T182" s="116"/>
      <c r="U182" s="116"/>
      <c r="V182" s="116"/>
      <c r="W182" s="116"/>
      <c r="X182" s="116"/>
      <c r="Y182" s="116"/>
      <c r="Z182" s="116"/>
      <c r="AA182" s="116"/>
      <c r="AB182" s="116"/>
      <c r="AC182" s="116"/>
    </row>
    <row r="183" spans="1:29" x14ac:dyDescent="0.55000000000000004">
      <c r="A183" s="116"/>
      <c r="B183" s="125">
        <v>139</v>
      </c>
      <c r="C183" s="122">
        <f t="shared" si="8"/>
        <v>3.3359999999999999</v>
      </c>
      <c r="D183" s="122">
        <f t="shared" si="9"/>
        <v>9.4821254197393937E-23</v>
      </c>
      <c r="E183" s="127">
        <f t="shared" si="10"/>
        <v>6.9771226858698401E-40</v>
      </c>
      <c r="F183" s="116"/>
      <c r="G183" s="116"/>
      <c r="H183" s="120"/>
      <c r="I183" s="120"/>
      <c r="J183" s="120"/>
      <c r="K183" s="120"/>
      <c r="L183" s="116"/>
      <c r="M183" s="116"/>
      <c r="N183" s="116"/>
      <c r="O183" s="116"/>
      <c r="P183" s="116"/>
      <c r="Q183" s="116"/>
      <c r="R183" s="116"/>
      <c r="S183" s="116"/>
      <c r="T183" s="116"/>
      <c r="U183" s="116"/>
      <c r="V183" s="116"/>
      <c r="W183" s="116"/>
      <c r="X183" s="116"/>
      <c r="Y183" s="116"/>
      <c r="Z183" s="116"/>
      <c r="AA183" s="116"/>
      <c r="AB183" s="116"/>
      <c r="AC183" s="116"/>
    </row>
    <row r="184" spans="1:29" x14ac:dyDescent="0.55000000000000004">
      <c r="A184" s="116"/>
      <c r="B184" s="125">
        <v>140</v>
      </c>
      <c r="C184" s="122">
        <f t="shared" si="8"/>
        <v>3.36</v>
      </c>
      <c r="D184" s="122">
        <f t="shared" si="9"/>
        <v>3.576255507933139E-25</v>
      </c>
      <c r="E184" s="127">
        <f t="shared" si="10"/>
        <v>8.3371271532218087E-38</v>
      </c>
      <c r="F184" s="116"/>
      <c r="G184" s="116"/>
      <c r="H184" s="120"/>
      <c r="I184" s="120"/>
      <c r="J184" s="120"/>
      <c r="K184" s="120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116"/>
      <c r="AA184" s="116"/>
      <c r="AB184" s="116"/>
      <c r="AC184" s="116"/>
    </row>
    <row r="185" spans="1:29" x14ac:dyDescent="0.55000000000000004">
      <c r="A185" s="116"/>
      <c r="B185" s="125">
        <v>141</v>
      </c>
      <c r="C185" s="122">
        <f t="shared" si="8"/>
        <v>3.3839999999999999</v>
      </c>
      <c r="D185" s="122">
        <f t="shared" si="9"/>
        <v>1.0195806261231975E-27</v>
      </c>
      <c r="E185" s="127">
        <f t="shared" si="10"/>
        <v>8.7673333079630252E-36</v>
      </c>
      <c r="F185" s="116"/>
      <c r="G185" s="116"/>
      <c r="H185" s="120"/>
      <c r="I185" s="120"/>
      <c r="J185" s="120"/>
      <c r="K185" s="120"/>
      <c r="L185" s="116"/>
      <c r="M185" s="116"/>
      <c r="N185" s="116"/>
      <c r="O185" s="116"/>
      <c r="P185" s="116"/>
      <c r="Q185" s="116"/>
      <c r="R185" s="116"/>
      <c r="S185" s="116"/>
      <c r="T185" s="116"/>
      <c r="U185" s="116"/>
      <c r="V185" s="116"/>
      <c r="W185" s="116"/>
      <c r="X185" s="116"/>
      <c r="Y185" s="116"/>
      <c r="Z185" s="116"/>
      <c r="AA185" s="116"/>
      <c r="AB185" s="116"/>
      <c r="AC185" s="116"/>
    </row>
    <row r="186" spans="1:29" x14ac:dyDescent="0.55000000000000004">
      <c r="A186" s="116"/>
      <c r="B186" s="125">
        <v>142</v>
      </c>
      <c r="C186" s="122">
        <f t="shared" si="8"/>
        <v>3.4079999999999999</v>
      </c>
      <c r="D186" s="122">
        <f t="shared" si="9"/>
        <v>2.197276949803467E-30</v>
      </c>
      <c r="E186" s="127">
        <f t="shared" si="10"/>
        <v>8.1138983087332815E-34</v>
      </c>
      <c r="F186" s="116"/>
      <c r="G186" s="116"/>
      <c r="H186" s="120"/>
      <c r="I186" s="120"/>
      <c r="J186" s="120"/>
      <c r="K186" s="120"/>
      <c r="L186" s="116"/>
      <c r="M186" s="116"/>
      <c r="N186" s="116"/>
      <c r="O186" s="116"/>
      <c r="P186" s="116"/>
      <c r="Q186" s="116"/>
      <c r="R186" s="116"/>
      <c r="S186" s="116"/>
      <c r="T186" s="116"/>
      <c r="U186" s="116"/>
      <c r="V186" s="116"/>
      <c r="W186" s="116"/>
      <c r="X186" s="116"/>
      <c r="Y186" s="116"/>
      <c r="Z186" s="116"/>
      <c r="AA186" s="116"/>
      <c r="AB186" s="116"/>
      <c r="AC186" s="116"/>
    </row>
    <row r="187" spans="1:29" x14ac:dyDescent="0.55000000000000004">
      <c r="A187" s="116"/>
      <c r="B187" s="125">
        <v>143</v>
      </c>
      <c r="C187" s="122">
        <f t="shared" si="8"/>
        <v>3.4319999999999999</v>
      </c>
      <c r="D187" s="122">
        <f t="shared" si="9"/>
        <v>3.5794657869128944E-33</v>
      </c>
      <c r="E187" s="127">
        <f t="shared" si="10"/>
        <v>6.6084948213711464E-32</v>
      </c>
      <c r="F187" s="116"/>
      <c r="G187" s="116"/>
      <c r="H187" s="120"/>
      <c r="I187" s="120"/>
      <c r="J187" s="120"/>
      <c r="K187" s="120"/>
      <c r="L187" s="116"/>
      <c r="M187" s="116"/>
      <c r="N187" s="116"/>
      <c r="O187" s="116"/>
      <c r="P187" s="116"/>
      <c r="Q187" s="116"/>
      <c r="R187" s="116"/>
      <c r="S187" s="116"/>
      <c r="T187" s="116"/>
      <c r="U187" s="116"/>
      <c r="V187" s="116"/>
      <c r="W187" s="116"/>
      <c r="X187" s="116"/>
      <c r="Y187" s="116"/>
      <c r="Z187" s="116"/>
      <c r="AA187" s="116"/>
      <c r="AB187" s="116"/>
      <c r="AC187" s="116"/>
    </row>
    <row r="188" spans="1:29" x14ac:dyDescent="0.55000000000000004">
      <c r="A188" s="116"/>
      <c r="B188" s="125">
        <v>144</v>
      </c>
      <c r="C188" s="122">
        <f t="shared" si="8"/>
        <v>3.456</v>
      </c>
      <c r="D188" s="122">
        <f t="shared" si="9"/>
        <v>4.4077994070071E-36</v>
      </c>
      <c r="E188" s="127">
        <f t="shared" si="10"/>
        <v>4.736815817169229E-30</v>
      </c>
      <c r="F188" s="116"/>
      <c r="G188" s="116"/>
      <c r="H188" s="120"/>
      <c r="I188" s="120"/>
      <c r="J188" s="120"/>
      <c r="K188" s="120"/>
      <c r="L188" s="116"/>
      <c r="M188" s="116"/>
      <c r="N188" s="116"/>
      <c r="O188" s="116"/>
      <c r="P188" s="116"/>
      <c r="Q188" s="116"/>
      <c r="R188" s="116"/>
      <c r="S188" s="116"/>
      <c r="T188" s="116"/>
      <c r="U188" s="116"/>
      <c r="V188" s="116"/>
      <c r="W188" s="116"/>
      <c r="X188" s="116"/>
      <c r="Y188" s="116"/>
      <c r="Z188" s="116"/>
      <c r="AA188" s="116"/>
      <c r="AB188" s="116"/>
      <c r="AC188" s="116"/>
    </row>
    <row r="189" spans="1:29" x14ac:dyDescent="0.55000000000000004">
      <c r="A189" s="116"/>
      <c r="B189" s="125">
        <v>145</v>
      </c>
      <c r="C189" s="122">
        <f t="shared" si="8"/>
        <v>3.48</v>
      </c>
      <c r="D189" s="122">
        <f t="shared" si="9"/>
        <v>4.10294428019089E-39</v>
      </c>
      <c r="E189" s="127">
        <f t="shared" si="10"/>
        <v>2.988005504459175E-28</v>
      </c>
      <c r="F189" s="116"/>
      <c r="G189" s="116"/>
      <c r="H189" s="120"/>
      <c r="I189" s="120"/>
      <c r="J189" s="120"/>
      <c r="K189" s="120"/>
      <c r="L189" s="116"/>
      <c r="M189" s="116"/>
      <c r="N189" s="116"/>
      <c r="O189" s="116"/>
      <c r="P189" s="116"/>
      <c r="Q189" s="116"/>
      <c r="R189" s="116"/>
      <c r="S189" s="116"/>
      <c r="T189" s="116"/>
      <c r="U189" s="116"/>
      <c r="V189" s="116"/>
      <c r="W189" s="116"/>
      <c r="X189" s="116"/>
      <c r="Y189" s="116"/>
      <c r="Z189" s="116"/>
      <c r="AA189" s="116"/>
      <c r="AB189" s="116"/>
      <c r="AC189" s="116"/>
    </row>
    <row r="190" spans="1:29" x14ac:dyDescent="0.55000000000000004">
      <c r="A190" s="116"/>
      <c r="B190" s="125">
        <v>146</v>
      </c>
      <c r="C190" s="122">
        <f t="shared" si="8"/>
        <v>3.504</v>
      </c>
      <c r="D190" s="122">
        <f t="shared" si="9"/>
        <v>2.8869522888877478E-42</v>
      </c>
      <c r="E190" s="127">
        <f t="shared" si="10"/>
        <v>1.6587740735679403E-26</v>
      </c>
      <c r="F190" s="116"/>
      <c r="G190" s="116"/>
      <c r="H190" s="120"/>
      <c r="I190" s="120"/>
      <c r="J190" s="120"/>
      <c r="K190" s="120"/>
      <c r="L190" s="116"/>
      <c r="M190" s="116"/>
      <c r="N190" s="116"/>
      <c r="O190" s="116"/>
      <c r="P190" s="116"/>
      <c r="Q190" s="116"/>
      <c r="R190" s="116"/>
      <c r="S190" s="116"/>
      <c r="T190" s="116"/>
      <c r="U190" s="116"/>
      <c r="V190" s="116"/>
      <c r="W190" s="116"/>
      <c r="X190" s="116"/>
      <c r="Y190" s="116"/>
      <c r="Z190" s="116"/>
      <c r="AA190" s="116"/>
      <c r="AB190" s="116"/>
      <c r="AC190" s="116"/>
    </row>
    <row r="191" spans="1:29" x14ac:dyDescent="0.55000000000000004">
      <c r="A191" s="116"/>
      <c r="B191" s="125">
        <v>147</v>
      </c>
      <c r="C191" s="122">
        <f t="shared" si="8"/>
        <v>3.528</v>
      </c>
      <c r="D191" s="122">
        <f t="shared" si="9"/>
        <v>1.5355140146924932E-45</v>
      </c>
      <c r="E191" s="127">
        <f t="shared" si="10"/>
        <v>8.1040858868569389E-25</v>
      </c>
      <c r="F191" s="116"/>
      <c r="G191" s="116"/>
      <c r="H191" s="120"/>
      <c r="I191" s="120"/>
      <c r="J191" s="120"/>
      <c r="K191" s="120"/>
      <c r="L191" s="116"/>
      <c r="M191" s="116"/>
      <c r="N191" s="116"/>
      <c r="O191" s="116"/>
      <c r="P191" s="116"/>
      <c r="Q191" s="116"/>
      <c r="R191" s="116"/>
      <c r="S191" s="116"/>
      <c r="T191" s="116"/>
      <c r="U191" s="116"/>
      <c r="V191" s="116"/>
      <c r="W191" s="116"/>
      <c r="X191" s="116"/>
      <c r="Y191" s="116"/>
      <c r="Z191" s="116"/>
      <c r="AA191" s="116"/>
      <c r="AB191" s="116"/>
      <c r="AC191" s="116"/>
    </row>
    <row r="192" spans="1:29" x14ac:dyDescent="0.55000000000000004">
      <c r="A192" s="116"/>
      <c r="B192" s="125">
        <v>148</v>
      </c>
      <c r="C192" s="122">
        <f t="shared" si="8"/>
        <v>3.552</v>
      </c>
      <c r="D192" s="122">
        <f t="shared" si="9"/>
        <v>6.1735952513297485E-49</v>
      </c>
      <c r="E192" s="127">
        <f t="shared" si="10"/>
        <v>3.4844303022613447E-23</v>
      </c>
      <c r="F192" s="116"/>
      <c r="G192" s="116"/>
      <c r="H192" s="120"/>
      <c r="I192" s="120"/>
      <c r="J192" s="120"/>
      <c r="K192" s="120"/>
      <c r="L192" s="116"/>
      <c r="M192" s="116"/>
      <c r="N192" s="116"/>
      <c r="O192" s="116"/>
      <c r="P192" s="116"/>
      <c r="Q192" s="116"/>
      <c r="R192" s="116"/>
      <c r="S192" s="116"/>
      <c r="T192" s="116"/>
      <c r="U192" s="116"/>
      <c r="V192" s="116"/>
      <c r="W192" s="116"/>
      <c r="X192" s="116"/>
      <c r="Y192" s="116"/>
      <c r="Z192" s="116"/>
      <c r="AA192" s="116"/>
      <c r="AB192" s="116"/>
      <c r="AC192" s="116"/>
    </row>
    <row r="193" spans="1:29" x14ac:dyDescent="0.55000000000000004">
      <c r="A193" s="116"/>
      <c r="B193" s="125">
        <v>149</v>
      </c>
      <c r="C193" s="122">
        <f t="shared" si="8"/>
        <v>3.5760000000000001</v>
      </c>
      <c r="D193" s="122">
        <f t="shared" si="9"/>
        <v>1.876258670889337E-52</v>
      </c>
      <c r="E193" s="127">
        <f t="shared" si="10"/>
        <v>1.3184706891865951E-21</v>
      </c>
      <c r="F193" s="116"/>
      <c r="G193" s="116"/>
      <c r="H193" s="120"/>
      <c r="I193" s="120"/>
      <c r="J193" s="120"/>
      <c r="K193" s="120"/>
      <c r="L193" s="116"/>
      <c r="M193" s="116"/>
      <c r="N193" s="116"/>
      <c r="O193" s="116"/>
      <c r="P193" s="116"/>
      <c r="Q193" s="116"/>
      <c r="R193" s="116"/>
      <c r="S193" s="116"/>
      <c r="T193" s="116"/>
      <c r="U193" s="116"/>
      <c r="V193" s="116"/>
      <c r="W193" s="116"/>
      <c r="X193" s="116"/>
      <c r="Y193" s="116"/>
      <c r="Z193" s="116"/>
      <c r="AA193" s="116"/>
      <c r="AB193" s="116"/>
      <c r="AC193" s="116"/>
    </row>
    <row r="194" spans="1:29" x14ac:dyDescent="0.55000000000000004">
      <c r="A194" s="116"/>
      <c r="B194" s="125">
        <v>150</v>
      </c>
      <c r="C194" s="122">
        <f t="shared" si="8"/>
        <v>3.6</v>
      </c>
      <c r="D194" s="122">
        <f t="shared" si="9"/>
        <v>4.3103988873236509E-56</v>
      </c>
      <c r="E194" s="127">
        <f t="shared" si="10"/>
        <v>4.3905621354265092E-20</v>
      </c>
      <c r="F194" s="116"/>
      <c r="G194" s="116"/>
      <c r="H194" s="120"/>
      <c r="I194" s="120"/>
      <c r="J194" s="120"/>
      <c r="K194" s="120"/>
      <c r="L194" s="116"/>
      <c r="M194" s="116"/>
      <c r="N194" s="116"/>
      <c r="O194" s="116"/>
      <c r="P194" s="116"/>
      <c r="Q194" s="116"/>
      <c r="R194" s="116"/>
      <c r="S194" s="116"/>
      <c r="T194" s="116"/>
      <c r="U194" s="116"/>
      <c r="V194" s="116"/>
      <c r="W194" s="116"/>
      <c r="X194" s="116"/>
      <c r="Y194" s="116"/>
      <c r="Z194" s="116"/>
      <c r="AA194" s="116"/>
      <c r="AB194" s="116"/>
      <c r="AC194" s="116"/>
    </row>
    <row r="195" spans="1:29" x14ac:dyDescent="0.55000000000000004">
      <c r="A195" s="116"/>
      <c r="B195" s="125">
        <v>151</v>
      </c>
      <c r="C195" s="122">
        <f t="shared" si="8"/>
        <v>3.6240000000000001</v>
      </c>
      <c r="D195" s="122">
        <f t="shared" si="9"/>
        <v>7.4853550021303939E-60</v>
      </c>
      <c r="E195" s="127">
        <f t="shared" si="10"/>
        <v>1.2867101491971509E-18</v>
      </c>
      <c r="F195" s="116"/>
      <c r="G195" s="116"/>
      <c r="H195" s="120"/>
      <c r="I195" s="120"/>
      <c r="J195" s="120"/>
      <c r="K195" s="120"/>
      <c r="L195" s="116"/>
      <c r="M195" s="116"/>
      <c r="N195" s="116"/>
      <c r="O195" s="116"/>
      <c r="P195" s="116"/>
      <c r="Q195" s="116"/>
      <c r="R195" s="116"/>
      <c r="S195" s="116"/>
      <c r="T195" s="116"/>
      <c r="U195" s="116"/>
      <c r="V195" s="116"/>
      <c r="W195" s="116"/>
      <c r="X195" s="116"/>
      <c r="Y195" s="116"/>
      <c r="Z195" s="116"/>
      <c r="AA195" s="116"/>
      <c r="AB195" s="116"/>
      <c r="AC195" s="116"/>
    </row>
    <row r="196" spans="1:29" x14ac:dyDescent="0.55000000000000004">
      <c r="A196" s="116"/>
      <c r="B196" s="125">
        <v>152</v>
      </c>
      <c r="C196" s="122">
        <f t="shared" si="8"/>
        <v>3.6480000000000001</v>
      </c>
      <c r="D196" s="122">
        <f t="shared" si="9"/>
        <v>9.8260174900657414E-64</v>
      </c>
      <c r="E196" s="127">
        <f t="shared" si="10"/>
        <v>3.3185798822052455E-17</v>
      </c>
      <c r="F196" s="116"/>
      <c r="G196" s="116"/>
      <c r="H196" s="120"/>
      <c r="I196" s="120"/>
      <c r="J196" s="120"/>
      <c r="K196" s="120"/>
      <c r="L196" s="116"/>
      <c r="M196" s="116"/>
      <c r="N196" s="116"/>
      <c r="O196" s="116"/>
      <c r="P196" s="116"/>
      <c r="Q196" s="116"/>
      <c r="R196" s="116"/>
      <c r="S196" s="116"/>
      <c r="T196" s="116"/>
      <c r="U196" s="116"/>
      <c r="V196" s="116"/>
      <c r="W196" s="116"/>
      <c r="X196" s="116"/>
      <c r="Y196" s="116"/>
      <c r="Z196" s="116"/>
      <c r="AA196" s="116"/>
      <c r="AB196" s="116"/>
      <c r="AC196" s="116"/>
    </row>
    <row r="197" spans="1:29" x14ac:dyDescent="0.55000000000000004">
      <c r="A197" s="116"/>
      <c r="B197" s="125">
        <v>153</v>
      </c>
      <c r="C197" s="122">
        <f t="shared" si="8"/>
        <v>3.6720000000000002</v>
      </c>
      <c r="D197" s="122">
        <f t="shared" si="9"/>
        <v>9.7501849552772503E-68</v>
      </c>
      <c r="E197" s="127">
        <f t="shared" si="10"/>
        <v>7.5324243091455469E-16</v>
      </c>
      <c r="F197" s="116"/>
      <c r="G197" s="116"/>
      <c r="H197" s="120"/>
      <c r="I197" s="120"/>
      <c r="J197" s="120"/>
      <c r="K197" s="120"/>
      <c r="L197" s="116"/>
      <c r="M197" s="116"/>
      <c r="N197" s="116"/>
      <c r="O197" s="116"/>
      <c r="P197" s="116"/>
      <c r="Q197" s="116"/>
      <c r="R197" s="116"/>
      <c r="S197" s="116"/>
      <c r="T197" s="116"/>
      <c r="U197" s="116"/>
      <c r="V197" s="116"/>
      <c r="W197" s="116"/>
      <c r="X197" s="116"/>
      <c r="Y197" s="116"/>
      <c r="Z197" s="116"/>
      <c r="AA197" s="116"/>
      <c r="AB197" s="116"/>
      <c r="AC197" s="116"/>
    </row>
    <row r="198" spans="1:29" x14ac:dyDescent="0.55000000000000004">
      <c r="A198" s="116"/>
      <c r="B198" s="125">
        <v>154</v>
      </c>
      <c r="C198" s="122">
        <f t="shared" si="8"/>
        <v>3.6960000000000002</v>
      </c>
      <c r="D198" s="122">
        <f t="shared" si="9"/>
        <v>7.3133838077830492E-72</v>
      </c>
      <c r="E198" s="127">
        <f t="shared" si="10"/>
        <v>1.5046248392433868E-14</v>
      </c>
      <c r="F198" s="116"/>
      <c r="G198" s="116"/>
      <c r="H198" s="120"/>
      <c r="I198" s="120"/>
      <c r="J198" s="120"/>
      <c r="K198" s="120"/>
      <c r="L198" s="116"/>
      <c r="M198" s="116"/>
      <c r="N198" s="116"/>
      <c r="O198" s="116"/>
      <c r="P198" s="116"/>
      <c r="Q198" s="116"/>
      <c r="R198" s="116"/>
      <c r="S198" s="116"/>
      <c r="T198" s="116"/>
      <c r="U198" s="116"/>
      <c r="V198" s="116"/>
      <c r="W198" s="116"/>
      <c r="X198" s="116"/>
      <c r="Y198" s="116"/>
      <c r="Z198" s="116"/>
      <c r="AA198" s="116"/>
      <c r="AB198" s="116"/>
      <c r="AC198" s="116"/>
    </row>
    <row r="199" spans="1:29" x14ac:dyDescent="0.55000000000000004">
      <c r="A199" s="116"/>
      <c r="B199" s="125">
        <v>155</v>
      </c>
      <c r="C199" s="122">
        <f t="shared" si="8"/>
        <v>3.72</v>
      </c>
      <c r="D199" s="122">
        <f t="shared" si="9"/>
        <v>4.1466183783808018E-76</v>
      </c>
      <c r="E199" s="127">
        <f t="shared" si="10"/>
        <v>2.6450423420177085E-13</v>
      </c>
      <c r="F199" s="116"/>
      <c r="G199" s="116"/>
      <c r="H199" s="120"/>
      <c r="I199" s="120"/>
      <c r="J199" s="120"/>
      <c r="K199" s="120"/>
      <c r="L199" s="116"/>
      <c r="M199" s="116"/>
      <c r="N199" s="116"/>
      <c r="O199" s="116"/>
      <c r="P199" s="116"/>
      <c r="Q199" s="116"/>
      <c r="R199" s="116"/>
      <c r="S199" s="116"/>
      <c r="T199" s="116"/>
      <c r="U199" s="116"/>
      <c r="V199" s="116"/>
      <c r="W199" s="116"/>
      <c r="X199" s="116"/>
      <c r="Y199" s="116"/>
      <c r="Z199" s="116"/>
      <c r="AA199" s="116"/>
      <c r="AB199" s="116"/>
      <c r="AC199" s="116"/>
    </row>
    <row r="200" spans="1:29" x14ac:dyDescent="0.55000000000000004">
      <c r="A200" s="116"/>
      <c r="B200" s="125">
        <v>156</v>
      </c>
      <c r="C200" s="122">
        <f t="shared" si="8"/>
        <v>3.7440000000000002</v>
      </c>
      <c r="D200" s="122">
        <f t="shared" si="9"/>
        <v>1.7772149630561128E-80</v>
      </c>
      <c r="E200" s="127">
        <f t="shared" si="10"/>
        <v>4.09211641991208E-12</v>
      </c>
      <c r="F200" s="116"/>
      <c r="G200" s="116"/>
      <c r="H200" s="120"/>
      <c r="I200" s="120"/>
      <c r="J200" s="120"/>
      <c r="K200" s="120"/>
      <c r="L200" s="116"/>
      <c r="M200" s="116"/>
      <c r="N200" s="116"/>
      <c r="O200" s="116"/>
      <c r="P200" s="116"/>
      <c r="Q200" s="116"/>
      <c r="R200" s="116"/>
      <c r="S200" s="116"/>
      <c r="T200" s="116"/>
      <c r="U200" s="116"/>
      <c r="V200" s="116"/>
      <c r="W200" s="116"/>
      <c r="X200" s="116"/>
      <c r="Y200" s="116"/>
      <c r="Z200" s="116"/>
      <c r="AA200" s="116"/>
      <c r="AB200" s="116"/>
      <c r="AC200" s="116"/>
    </row>
    <row r="201" spans="1:29" x14ac:dyDescent="0.55000000000000004">
      <c r="A201" s="116"/>
      <c r="B201" s="125">
        <v>157</v>
      </c>
      <c r="C201" s="122">
        <f t="shared" si="8"/>
        <v>3.7679999999999998</v>
      </c>
      <c r="D201" s="122">
        <f t="shared" si="9"/>
        <v>5.7577929615324793E-85</v>
      </c>
      <c r="E201" s="127">
        <f t="shared" si="10"/>
        <v>5.5715275664438167E-11</v>
      </c>
      <c r="F201" s="116"/>
      <c r="G201" s="116"/>
      <c r="H201" s="120"/>
      <c r="I201" s="120"/>
      <c r="J201" s="120"/>
      <c r="K201" s="120"/>
      <c r="L201" s="116"/>
      <c r="M201" s="116"/>
      <c r="N201" s="116"/>
      <c r="O201" s="116"/>
      <c r="P201" s="116"/>
      <c r="Q201" s="116"/>
      <c r="R201" s="116"/>
      <c r="S201" s="116"/>
      <c r="T201" s="116"/>
      <c r="U201" s="116"/>
      <c r="V201" s="116"/>
      <c r="W201" s="116"/>
      <c r="X201" s="116"/>
      <c r="Y201" s="116"/>
      <c r="Z201" s="116"/>
      <c r="AA201" s="116"/>
      <c r="AB201" s="116"/>
      <c r="AC201" s="116"/>
    </row>
    <row r="202" spans="1:29" x14ac:dyDescent="0.55000000000000004">
      <c r="A202" s="116"/>
      <c r="B202" s="125">
        <v>158</v>
      </c>
      <c r="C202" s="122">
        <f t="shared" si="8"/>
        <v>3.7919999999999998</v>
      </c>
      <c r="D202" s="122">
        <f t="shared" si="9"/>
        <v>1.4100753429002493E-89</v>
      </c>
      <c r="E202" s="127">
        <f t="shared" si="10"/>
        <v>6.6759263545717995E-10</v>
      </c>
      <c r="F202" s="116"/>
      <c r="G202" s="116"/>
      <c r="H202" s="120"/>
      <c r="I202" s="120"/>
      <c r="J202" s="120"/>
      <c r="K202" s="120"/>
      <c r="L202" s="116"/>
      <c r="M202" s="116"/>
      <c r="N202" s="116"/>
      <c r="O202" s="116"/>
      <c r="P202" s="116"/>
      <c r="Q202" s="116"/>
      <c r="R202" s="116"/>
      <c r="S202" s="116"/>
      <c r="T202" s="116"/>
      <c r="U202" s="116"/>
      <c r="V202" s="116"/>
      <c r="W202" s="116"/>
      <c r="X202" s="116"/>
      <c r="Y202" s="116"/>
      <c r="Z202" s="116"/>
      <c r="AA202" s="116"/>
      <c r="AB202" s="116"/>
      <c r="AC202" s="116"/>
    </row>
    <row r="203" spans="1:29" x14ac:dyDescent="0.55000000000000004">
      <c r="A203" s="116"/>
      <c r="B203" s="125">
        <v>159</v>
      </c>
      <c r="C203" s="122">
        <f t="shared" si="8"/>
        <v>3.8159999999999998</v>
      </c>
      <c r="D203" s="122">
        <f t="shared" si="9"/>
        <v>2.6103502448947897E-94</v>
      </c>
      <c r="E203" s="127">
        <f t="shared" si="10"/>
        <v>7.0397906016668913E-9</v>
      </c>
      <c r="F203" s="116"/>
      <c r="G203" s="116"/>
      <c r="H203" s="120"/>
      <c r="I203" s="120"/>
      <c r="J203" s="120"/>
      <c r="K203" s="120"/>
      <c r="L203" s="116"/>
      <c r="M203" s="116"/>
      <c r="N203" s="116"/>
      <c r="O203" s="116"/>
      <c r="P203" s="116"/>
      <c r="Q203" s="116"/>
      <c r="R203" s="116"/>
      <c r="S203" s="116"/>
      <c r="T203" s="116"/>
      <c r="U203" s="116"/>
      <c r="V203" s="116"/>
      <c r="W203" s="116"/>
      <c r="X203" s="116"/>
      <c r="Y203" s="116"/>
      <c r="Z203" s="116"/>
      <c r="AA203" s="116"/>
      <c r="AB203" s="116"/>
      <c r="AC203" s="116"/>
    </row>
    <row r="204" spans="1:29" x14ac:dyDescent="0.55000000000000004">
      <c r="A204" s="116"/>
      <c r="B204" s="125">
        <v>160</v>
      </c>
      <c r="C204" s="122">
        <f t="shared" si="8"/>
        <v>3.84</v>
      </c>
      <c r="D204" s="122">
        <f t="shared" si="9"/>
        <v>3.6527961627193947E-99</v>
      </c>
      <c r="E204" s="127">
        <f t="shared" si="10"/>
        <v>6.5330938356370601E-8</v>
      </c>
      <c r="F204" s="116"/>
      <c r="G204" s="116"/>
      <c r="H204" s="120"/>
      <c r="I204" s="120"/>
      <c r="J204" s="120"/>
      <c r="K204" s="120"/>
      <c r="L204" s="116"/>
      <c r="M204" s="116"/>
      <c r="N204" s="116"/>
      <c r="O204" s="116"/>
      <c r="P204" s="116"/>
      <c r="Q204" s="116"/>
      <c r="R204" s="116"/>
      <c r="S204" s="116"/>
      <c r="T204" s="116"/>
      <c r="U204" s="116"/>
      <c r="V204" s="116"/>
      <c r="W204" s="116"/>
      <c r="X204" s="116"/>
      <c r="Y204" s="116"/>
      <c r="Z204" s="116"/>
      <c r="AA204" s="116"/>
      <c r="AB204" s="116"/>
      <c r="AC204" s="116"/>
    </row>
    <row r="205" spans="1:29" x14ac:dyDescent="0.55000000000000004">
      <c r="A205" s="116"/>
      <c r="B205" s="125">
        <v>161</v>
      </c>
      <c r="C205" s="122">
        <f t="shared" si="8"/>
        <v>3.8639999999999999</v>
      </c>
      <c r="D205" s="122">
        <f t="shared" si="9"/>
        <v>3.8638680189505161E-104</v>
      </c>
      <c r="E205" s="127">
        <f t="shared" si="10"/>
        <v>5.3356704912248803E-7</v>
      </c>
      <c r="F205" s="116"/>
      <c r="G205" s="116"/>
      <c r="H205" s="120"/>
      <c r="I205" s="120"/>
      <c r="J205" s="120"/>
      <c r="K205" s="120"/>
      <c r="L205" s="116"/>
      <c r="M205" s="116"/>
      <c r="N205" s="116"/>
      <c r="O205" s="116"/>
      <c r="P205" s="116"/>
      <c r="Q205" s="116"/>
      <c r="R205" s="116"/>
      <c r="S205" s="116"/>
      <c r="T205" s="116"/>
      <c r="U205" s="116"/>
      <c r="V205" s="116"/>
      <c r="W205" s="116"/>
      <c r="X205" s="116"/>
      <c r="Y205" s="116"/>
      <c r="Z205" s="116"/>
      <c r="AA205" s="116"/>
      <c r="AB205" s="116"/>
      <c r="AC205" s="116"/>
    </row>
    <row r="206" spans="1:29" x14ac:dyDescent="0.55000000000000004">
      <c r="A206" s="116"/>
      <c r="B206" s="125">
        <v>162</v>
      </c>
      <c r="C206" s="122">
        <f t="shared" si="8"/>
        <v>3.8879999999999999</v>
      </c>
      <c r="D206" s="122">
        <f t="shared" si="9"/>
        <v>3.0899392306024068E-109</v>
      </c>
      <c r="E206" s="127">
        <f t="shared" si="10"/>
        <v>3.8350414091398734E-6</v>
      </c>
      <c r="F206" s="116"/>
      <c r="G206" s="116"/>
      <c r="H206" s="120"/>
      <c r="I206" s="120"/>
      <c r="J206" s="120"/>
      <c r="K206" s="120"/>
      <c r="L206" s="116"/>
      <c r="M206" s="116"/>
      <c r="N206" s="116"/>
      <c r="O206" s="116"/>
      <c r="P206" s="116"/>
      <c r="Q206" s="116"/>
      <c r="R206" s="116"/>
      <c r="S206" s="116"/>
      <c r="T206" s="116"/>
      <c r="U206" s="116"/>
      <c r="V206" s="116"/>
      <c r="W206" s="116"/>
      <c r="X206" s="116"/>
      <c r="Y206" s="116"/>
      <c r="Z206" s="116"/>
      <c r="AA206" s="116"/>
      <c r="AB206" s="116"/>
      <c r="AC206" s="116"/>
    </row>
    <row r="207" spans="1:29" x14ac:dyDescent="0.55000000000000004">
      <c r="A207" s="116"/>
      <c r="B207" s="125">
        <v>163</v>
      </c>
      <c r="C207" s="122">
        <f t="shared" si="8"/>
        <v>3.9119999999999999</v>
      </c>
      <c r="D207" s="122">
        <f t="shared" si="9"/>
        <v>1.2414055834244467E-110</v>
      </c>
      <c r="E207" s="127">
        <f t="shared" si="10"/>
        <v>2.4258395056466968E-5</v>
      </c>
      <c r="F207" s="116"/>
      <c r="G207" s="116"/>
      <c r="H207" s="120"/>
      <c r="I207" s="120"/>
      <c r="J207" s="120"/>
      <c r="K207" s="120"/>
      <c r="L207" s="116"/>
      <c r="M207" s="116"/>
      <c r="N207" s="116"/>
      <c r="O207" s="116"/>
      <c r="P207" s="116"/>
      <c r="Q207" s="116"/>
      <c r="R207" s="116"/>
      <c r="S207" s="116"/>
      <c r="T207" s="116"/>
      <c r="U207" s="116"/>
      <c r="V207" s="116"/>
      <c r="W207" s="116"/>
      <c r="X207" s="116"/>
      <c r="Y207" s="116"/>
      <c r="Z207" s="116"/>
      <c r="AA207" s="116"/>
      <c r="AB207" s="116"/>
      <c r="AC207" s="116"/>
    </row>
    <row r="208" spans="1:29" x14ac:dyDescent="0.55000000000000004">
      <c r="A208" s="116"/>
      <c r="B208" s="125">
        <v>164</v>
      </c>
      <c r="C208" s="122">
        <f t="shared" si="8"/>
        <v>3.9359999999999999</v>
      </c>
      <c r="D208" s="122">
        <f t="shared" si="9"/>
        <v>3.3565857179788158E-108</v>
      </c>
      <c r="E208" s="127">
        <f t="shared" si="10"/>
        <v>1.350408061376339E-4</v>
      </c>
      <c r="F208" s="116"/>
      <c r="G208" s="116"/>
      <c r="H208" s="120"/>
      <c r="I208" s="120"/>
      <c r="J208" s="120"/>
      <c r="K208" s="120"/>
      <c r="L208" s="116"/>
      <c r="M208" s="116"/>
      <c r="N208" s="116"/>
      <c r="O208" s="116"/>
      <c r="P208" s="116"/>
      <c r="Q208" s="116"/>
      <c r="R208" s="116"/>
      <c r="S208" s="116"/>
      <c r="T208" s="116"/>
      <c r="U208" s="116"/>
      <c r="V208" s="116"/>
      <c r="W208" s="116"/>
      <c r="X208" s="116"/>
      <c r="Y208" s="116"/>
      <c r="Z208" s="116"/>
      <c r="AA208" s="116"/>
      <c r="AB208" s="116"/>
      <c r="AC208" s="116"/>
    </row>
    <row r="209" spans="1:29" x14ac:dyDescent="0.55000000000000004">
      <c r="A209" s="116"/>
      <c r="B209" s="125">
        <v>165</v>
      </c>
      <c r="C209" s="122">
        <f t="shared" si="8"/>
        <v>3.96</v>
      </c>
      <c r="D209" s="122">
        <f t="shared" si="9"/>
        <v>8.5288475303319842E-106</v>
      </c>
      <c r="E209" s="127">
        <f t="shared" si="10"/>
        <v>6.615747630774329E-4</v>
      </c>
      <c r="F209" s="116"/>
      <c r="G209" s="116"/>
      <c r="H209" s="120"/>
      <c r="I209" s="120"/>
      <c r="J209" s="120"/>
      <c r="K209" s="120"/>
      <c r="L209" s="116"/>
      <c r="M209" s="116"/>
      <c r="N209" s="116"/>
      <c r="O209" s="116"/>
      <c r="P209" s="116"/>
      <c r="Q209" s="116"/>
      <c r="R209" s="116"/>
      <c r="S209" s="116"/>
      <c r="T209" s="116"/>
      <c r="U209" s="116"/>
      <c r="V209" s="116"/>
      <c r="W209" s="116"/>
      <c r="X209" s="116"/>
      <c r="Y209" s="116"/>
      <c r="Z209" s="116"/>
      <c r="AA209" s="116"/>
      <c r="AB209" s="116"/>
      <c r="AC209" s="116"/>
    </row>
    <row r="210" spans="1:29" x14ac:dyDescent="0.55000000000000004">
      <c r="A210" s="116"/>
      <c r="B210" s="125">
        <v>166</v>
      </c>
      <c r="C210" s="122">
        <f t="shared" si="8"/>
        <v>3.984</v>
      </c>
      <c r="D210" s="122">
        <f t="shared" si="9"/>
        <v>2.0362269755818985E-103</v>
      </c>
      <c r="E210" s="127">
        <f t="shared" si="10"/>
        <v>2.8523563955363701E-3</v>
      </c>
      <c r="F210" s="116"/>
      <c r="G210" s="116"/>
      <c r="H210" s="120"/>
      <c r="I210" s="120"/>
      <c r="J210" s="120"/>
      <c r="K210" s="120"/>
      <c r="L210" s="116"/>
      <c r="M210" s="116"/>
      <c r="N210" s="116"/>
      <c r="O210" s="116"/>
      <c r="P210" s="116"/>
      <c r="Q210" s="116"/>
      <c r="R210" s="116"/>
      <c r="S210" s="116"/>
      <c r="T210" s="116"/>
      <c r="U210" s="116"/>
      <c r="V210" s="116"/>
      <c r="W210" s="116"/>
      <c r="X210" s="116"/>
      <c r="Y210" s="116"/>
      <c r="Z210" s="116"/>
      <c r="AA210" s="116"/>
      <c r="AB210" s="116"/>
      <c r="AC210" s="116"/>
    </row>
    <row r="211" spans="1:29" x14ac:dyDescent="0.55000000000000004">
      <c r="A211" s="116"/>
      <c r="B211" s="125">
        <v>167</v>
      </c>
      <c r="C211" s="122">
        <f t="shared" si="8"/>
        <v>4.008</v>
      </c>
      <c r="D211" s="122">
        <f t="shared" si="9"/>
        <v>4.5677807537945093E-101</v>
      </c>
      <c r="E211" s="127">
        <f t="shared" si="10"/>
        <v>1.0822799130991248E-2</v>
      </c>
      <c r="F211" s="116"/>
      <c r="G211" s="116"/>
      <c r="H211" s="120"/>
      <c r="I211" s="120"/>
      <c r="J211" s="120"/>
      <c r="K211" s="120"/>
      <c r="L211" s="116"/>
      <c r="M211" s="116"/>
      <c r="N211" s="116"/>
      <c r="O211" s="116"/>
      <c r="P211" s="116"/>
      <c r="Q211" s="116"/>
      <c r="R211" s="116"/>
      <c r="S211" s="116"/>
      <c r="T211" s="116"/>
      <c r="U211" s="116"/>
      <c r="V211" s="116"/>
      <c r="W211" s="116"/>
      <c r="X211" s="116"/>
      <c r="Y211" s="116"/>
      <c r="Z211" s="116"/>
      <c r="AA211" s="116"/>
      <c r="AB211" s="116"/>
      <c r="AC211" s="116"/>
    </row>
    <row r="212" spans="1:29" x14ac:dyDescent="0.55000000000000004">
      <c r="A212" s="116"/>
      <c r="B212" s="125">
        <v>168</v>
      </c>
      <c r="C212" s="122">
        <f t="shared" si="8"/>
        <v>4.032</v>
      </c>
      <c r="D212" s="122">
        <f t="shared" si="9"/>
        <v>9.627810678035713E-99</v>
      </c>
      <c r="E212" s="127">
        <f t="shared" si="10"/>
        <v>3.6139851040179576E-2</v>
      </c>
      <c r="F212" s="116"/>
      <c r="G212" s="116"/>
      <c r="H212" s="120"/>
      <c r="I212" s="120"/>
      <c r="J212" s="120"/>
      <c r="K212" s="120"/>
      <c r="L212" s="116"/>
      <c r="M212" s="116"/>
      <c r="N212" s="116"/>
      <c r="O212" s="116"/>
      <c r="P212" s="116"/>
      <c r="Q212" s="116"/>
      <c r="R212" s="116"/>
      <c r="S212" s="116"/>
      <c r="T212" s="116"/>
      <c r="U212" s="116"/>
      <c r="V212" s="116"/>
      <c r="W212" s="116"/>
      <c r="X212" s="116"/>
      <c r="Y212" s="116"/>
      <c r="Z212" s="116"/>
      <c r="AA212" s="116"/>
      <c r="AB212" s="116"/>
      <c r="AC212" s="116"/>
    </row>
    <row r="213" spans="1:29" x14ac:dyDescent="0.55000000000000004">
      <c r="A213" s="116"/>
      <c r="B213" s="125">
        <v>169</v>
      </c>
      <c r="C213" s="122">
        <f t="shared" si="8"/>
        <v>4.056</v>
      </c>
      <c r="D213" s="122">
        <f t="shared" si="9"/>
        <v>1.9067469518393351E-96</v>
      </c>
      <c r="E213" s="127">
        <f t="shared" si="10"/>
        <v>0.10620478128412904</v>
      </c>
      <c r="F213" s="116"/>
      <c r="G213" s="116"/>
      <c r="H213" s="120"/>
      <c r="I213" s="120"/>
      <c r="J213" s="120"/>
      <c r="K213" s="120"/>
      <c r="L213" s="116"/>
      <c r="M213" s="116"/>
      <c r="N213" s="116"/>
      <c r="O213" s="116"/>
      <c r="P213" s="116"/>
      <c r="Q213" s="116"/>
      <c r="R213" s="116"/>
      <c r="S213" s="116"/>
      <c r="T213" s="116"/>
      <c r="U213" s="116"/>
      <c r="V213" s="116"/>
      <c r="W213" s="116"/>
      <c r="X213" s="116"/>
      <c r="Y213" s="116"/>
      <c r="Z213" s="116"/>
      <c r="AA213" s="116"/>
      <c r="AB213" s="116"/>
      <c r="AC213" s="116"/>
    </row>
    <row r="214" spans="1:29" x14ac:dyDescent="0.55000000000000004">
      <c r="A214" s="116"/>
      <c r="B214" s="125">
        <v>170</v>
      </c>
      <c r="C214" s="122">
        <f t="shared" si="8"/>
        <v>4.08</v>
      </c>
      <c r="D214" s="122">
        <f t="shared" si="9"/>
        <v>3.5481486602260788E-94</v>
      </c>
      <c r="E214" s="127">
        <f t="shared" si="10"/>
        <v>0.27467095043247275</v>
      </c>
      <c r="F214" s="116"/>
      <c r="G214" s="116"/>
      <c r="H214" s="120"/>
      <c r="I214" s="120"/>
      <c r="J214" s="120"/>
      <c r="K214" s="120"/>
      <c r="L214" s="116"/>
      <c r="M214" s="116"/>
      <c r="N214" s="116"/>
      <c r="O214" s="116"/>
      <c r="P214" s="116"/>
      <c r="Q214" s="116"/>
      <c r="R214" s="116"/>
      <c r="S214" s="116"/>
      <c r="T214" s="116"/>
      <c r="U214" s="116"/>
      <c r="V214" s="116"/>
      <c r="W214" s="116"/>
      <c r="X214" s="116"/>
      <c r="Y214" s="116"/>
      <c r="Z214" s="116"/>
      <c r="AA214" s="116"/>
      <c r="AB214" s="116"/>
      <c r="AC214" s="116"/>
    </row>
    <row r="215" spans="1:29" x14ac:dyDescent="0.55000000000000004">
      <c r="A215" s="116"/>
      <c r="B215" s="125">
        <v>171</v>
      </c>
      <c r="C215" s="122">
        <f t="shared" si="8"/>
        <v>4.1040000000000001</v>
      </c>
      <c r="D215" s="122">
        <f t="shared" si="9"/>
        <v>6.2037427706386299E-92</v>
      </c>
      <c r="E215" s="127">
        <f t="shared" si="10"/>
        <v>0.62516166955115293</v>
      </c>
      <c r="F215" s="116"/>
      <c r="G215" s="116"/>
      <c r="H215" s="120"/>
      <c r="I215" s="120"/>
      <c r="J215" s="120"/>
      <c r="K215" s="120"/>
      <c r="L215" s="116"/>
      <c r="M215" s="116"/>
      <c r="N215" s="116"/>
      <c r="O215" s="116"/>
      <c r="P215" s="116"/>
      <c r="Q215" s="116"/>
      <c r="R215" s="116"/>
      <c r="S215" s="116"/>
      <c r="T215" s="116"/>
      <c r="U215" s="116"/>
      <c r="V215" s="116"/>
      <c r="W215" s="116"/>
      <c r="X215" s="116"/>
      <c r="Y215" s="116"/>
      <c r="Z215" s="116"/>
      <c r="AA215" s="116"/>
      <c r="AB215" s="116"/>
      <c r="AC215" s="116"/>
    </row>
    <row r="216" spans="1:29" x14ac:dyDescent="0.55000000000000004">
      <c r="A216" s="116"/>
      <c r="B216" s="125">
        <v>172</v>
      </c>
      <c r="C216" s="122">
        <f t="shared" si="8"/>
        <v>4.1280000000000001</v>
      </c>
      <c r="D216" s="122">
        <f t="shared" si="9"/>
        <v>1.0191755216814481E-89</v>
      </c>
      <c r="E216" s="127">
        <f t="shared" si="10"/>
        <v>1.2522265427056207</v>
      </c>
      <c r="F216" s="116"/>
      <c r="G216" s="116"/>
      <c r="H216" s="120"/>
      <c r="I216" s="120"/>
      <c r="J216" s="120"/>
      <c r="K216" s="120"/>
      <c r="L216" s="116"/>
      <c r="M216" s="116"/>
      <c r="N216" s="116"/>
      <c r="O216" s="116"/>
      <c r="P216" s="116"/>
      <c r="Q216" s="116"/>
      <c r="R216" s="116"/>
      <c r="S216" s="116"/>
      <c r="T216" s="116"/>
      <c r="U216" s="116"/>
      <c r="V216" s="116"/>
      <c r="W216" s="116"/>
      <c r="X216" s="116"/>
      <c r="Y216" s="116"/>
      <c r="Z216" s="116"/>
      <c r="AA216" s="116"/>
      <c r="AB216" s="116"/>
      <c r="AC216" s="116"/>
    </row>
    <row r="217" spans="1:29" x14ac:dyDescent="0.55000000000000004">
      <c r="A217" s="116"/>
      <c r="B217" s="125">
        <v>173</v>
      </c>
      <c r="C217" s="122">
        <f t="shared" si="8"/>
        <v>4.1520000000000001</v>
      </c>
      <c r="D217" s="122">
        <f t="shared" si="9"/>
        <v>1.573212593502456E-87</v>
      </c>
      <c r="E217" s="127">
        <f t="shared" si="10"/>
        <v>2.2074171805781542</v>
      </c>
      <c r="F217" s="116"/>
      <c r="G217" s="116"/>
      <c r="H217" s="120"/>
      <c r="I217" s="120"/>
      <c r="J217" s="120"/>
      <c r="K217" s="120"/>
      <c r="L217" s="116"/>
      <c r="M217" s="116"/>
      <c r="N217" s="116"/>
      <c r="O217" s="116"/>
      <c r="P217" s="116"/>
      <c r="Q217" s="116"/>
      <c r="R217" s="116"/>
      <c r="S217" s="116"/>
      <c r="T217" s="116"/>
      <c r="U217" s="116"/>
      <c r="V217" s="116"/>
      <c r="W217" s="116"/>
      <c r="X217" s="116"/>
      <c r="Y217" s="116"/>
      <c r="Z217" s="116"/>
      <c r="AA217" s="116"/>
      <c r="AB217" s="116"/>
      <c r="AC217" s="116"/>
    </row>
    <row r="218" spans="1:29" x14ac:dyDescent="0.55000000000000004">
      <c r="A218" s="116"/>
      <c r="B218" s="125">
        <v>174</v>
      </c>
      <c r="C218" s="122">
        <f t="shared" si="8"/>
        <v>4.1760000000000002</v>
      </c>
      <c r="D218" s="122">
        <f t="shared" si="9"/>
        <v>2.2817553206188859E-85</v>
      </c>
      <c r="E218" s="127">
        <f t="shared" si="10"/>
        <v>3.4244977279963114</v>
      </c>
      <c r="F218" s="116"/>
      <c r="G218" s="116"/>
      <c r="H218" s="120"/>
      <c r="I218" s="120"/>
      <c r="J218" s="120"/>
      <c r="K218" s="120"/>
      <c r="L218" s="116"/>
      <c r="M218" s="116"/>
      <c r="N218" s="116"/>
      <c r="O218" s="116"/>
      <c r="P218" s="116"/>
      <c r="Q218" s="116"/>
      <c r="R218" s="116"/>
      <c r="S218" s="116"/>
      <c r="T218" s="116"/>
      <c r="U218" s="116"/>
      <c r="V218" s="116"/>
      <c r="W218" s="116"/>
      <c r="X218" s="116"/>
      <c r="Y218" s="116"/>
      <c r="Z218" s="116"/>
      <c r="AA218" s="116"/>
      <c r="AB218" s="116"/>
      <c r="AC218" s="116"/>
    </row>
    <row r="219" spans="1:29" x14ac:dyDescent="0.55000000000000004">
      <c r="A219" s="116"/>
      <c r="B219" s="125">
        <v>175</v>
      </c>
      <c r="C219" s="122">
        <f t="shared" si="8"/>
        <v>4.2</v>
      </c>
      <c r="D219" s="122">
        <f t="shared" si="9"/>
        <v>3.1095243156961924E-83</v>
      </c>
      <c r="E219" s="127">
        <f t="shared" si="10"/>
        <v>4.6754164129446583</v>
      </c>
      <c r="F219" s="116"/>
      <c r="G219" s="116"/>
      <c r="H219" s="120"/>
      <c r="I219" s="120"/>
      <c r="J219" s="120"/>
      <c r="K219" s="120"/>
      <c r="L219" s="116"/>
      <c r="M219" s="116"/>
      <c r="N219" s="116"/>
      <c r="O219" s="116"/>
      <c r="P219" s="116"/>
      <c r="Q219" s="116"/>
      <c r="R219" s="116"/>
      <c r="S219" s="116"/>
      <c r="T219" s="116"/>
      <c r="U219" s="116"/>
      <c r="V219" s="116"/>
      <c r="W219" s="116"/>
      <c r="X219" s="116"/>
      <c r="Y219" s="116"/>
      <c r="Z219" s="116"/>
      <c r="AA219" s="116"/>
      <c r="AB219" s="116"/>
      <c r="AC219" s="116"/>
    </row>
    <row r="220" spans="1:29" x14ac:dyDescent="0.55000000000000004">
      <c r="A220" s="116"/>
      <c r="B220" s="125">
        <v>176</v>
      </c>
      <c r="C220" s="122">
        <f t="shared" si="8"/>
        <v>4.2240000000000002</v>
      </c>
      <c r="D220" s="122">
        <f t="shared" si="9"/>
        <v>3.9816407293637412E-81</v>
      </c>
      <c r="E220" s="127">
        <f t="shared" si="10"/>
        <v>5.617649803912939</v>
      </c>
      <c r="F220" s="116"/>
      <c r="G220" s="116"/>
      <c r="H220" s="120"/>
      <c r="I220" s="120"/>
      <c r="J220" s="120"/>
      <c r="K220" s="120"/>
      <c r="L220" s="116"/>
      <c r="M220" s="116"/>
      <c r="N220" s="116"/>
      <c r="O220" s="116"/>
      <c r="P220" s="116"/>
      <c r="Q220" s="116"/>
      <c r="R220" s="116"/>
      <c r="S220" s="116"/>
      <c r="T220" s="116"/>
      <c r="U220" s="116"/>
      <c r="V220" s="116"/>
      <c r="W220" s="116"/>
      <c r="X220" s="116"/>
      <c r="Y220" s="116"/>
      <c r="Z220" s="116"/>
      <c r="AA220" s="116"/>
      <c r="AB220" s="116"/>
      <c r="AC220" s="116"/>
    </row>
    <row r="221" spans="1:29" x14ac:dyDescent="0.55000000000000004">
      <c r="A221" s="116"/>
      <c r="B221" s="125">
        <v>177</v>
      </c>
      <c r="C221" s="122">
        <f t="shared" si="8"/>
        <v>4.2480000000000002</v>
      </c>
      <c r="D221" s="122">
        <f t="shared" si="9"/>
        <v>4.7904180056205928E-79</v>
      </c>
      <c r="E221" s="127">
        <f t="shared" si="10"/>
        <v>5.9401851045448275</v>
      </c>
      <c r="F221" s="116"/>
      <c r="G221" s="116"/>
      <c r="H221" s="120"/>
      <c r="I221" s="120"/>
      <c r="J221" s="120"/>
      <c r="K221" s="120"/>
      <c r="L221" s="116"/>
      <c r="M221" s="116"/>
      <c r="N221" s="116"/>
      <c r="O221" s="116"/>
      <c r="P221" s="116"/>
      <c r="Q221" s="116"/>
      <c r="R221" s="116"/>
      <c r="S221" s="116"/>
      <c r="T221" s="116"/>
      <c r="U221" s="116"/>
      <c r="V221" s="116"/>
      <c r="W221" s="116"/>
      <c r="X221" s="116"/>
      <c r="Y221" s="116"/>
      <c r="Z221" s="116"/>
      <c r="AA221" s="116"/>
      <c r="AB221" s="116"/>
      <c r="AC221" s="116"/>
    </row>
    <row r="222" spans="1:29" x14ac:dyDescent="0.55000000000000004">
      <c r="A222" s="116"/>
      <c r="B222" s="125">
        <v>178</v>
      </c>
      <c r="C222" s="122">
        <f t="shared" si="8"/>
        <v>4.2720000000000002</v>
      </c>
      <c r="D222" s="122">
        <f t="shared" si="9"/>
        <v>5.4153680643318287E-77</v>
      </c>
      <c r="E222" s="127">
        <f t="shared" si="10"/>
        <v>5.5278499397894922</v>
      </c>
      <c r="F222" s="116"/>
      <c r="G222" s="116"/>
      <c r="H222" s="120"/>
      <c r="I222" s="120"/>
      <c r="J222" s="120"/>
      <c r="K222" s="120"/>
      <c r="L222" s="116"/>
      <c r="M222" s="116"/>
      <c r="N222" s="116"/>
      <c r="O222" s="116"/>
      <c r="P222" s="116"/>
      <c r="Q222" s="116"/>
      <c r="R222" s="116"/>
      <c r="S222" s="116"/>
      <c r="T222" s="116"/>
      <c r="U222" s="116"/>
      <c r="V222" s="116"/>
      <c r="W222" s="116"/>
      <c r="X222" s="116"/>
      <c r="Y222" s="116"/>
      <c r="Z222" s="116"/>
      <c r="AA222" s="116"/>
      <c r="AB222" s="116"/>
      <c r="AC222" s="116"/>
    </row>
    <row r="223" spans="1:29" x14ac:dyDescent="0.55000000000000004">
      <c r="A223" s="116"/>
      <c r="B223" s="125">
        <v>179</v>
      </c>
      <c r="C223" s="122">
        <f t="shared" si="8"/>
        <v>4.2960000000000003</v>
      </c>
      <c r="D223" s="122">
        <f t="shared" si="9"/>
        <v>5.7520913649205582E-75</v>
      </c>
      <c r="E223" s="127">
        <f t="shared" si="10"/>
        <v>4.5271351767562278</v>
      </c>
      <c r="F223" s="116"/>
      <c r="G223" s="116"/>
      <c r="H223" s="120"/>
      <c r="I223" s="120"/>
      <c r="J223" s="120"/>
      <c r="K223" s="120"/>
      <c r="L223" s="116"/>
      <c r="M223" s="116"/>
      <c r="N223" s="116"/>
      <c r="O223" s="116"/>
      <c r="P223" s="116"/>
      <c r="Q223" s="116"/>
      <c r="R223" s="116"/>
      <c r="S223" s="116"/>
      <c r="T223" s="116"/>
      <c r="U223" s="116"/>
      <c r="V223" s="116"/>
      <c r="W223" s="116"/>
      <c r="X223" s="116"/>
      <c r="Y223" s="116"/>
      <c r="Z223" s="116"/>
      <c r="AA223" s="116"/>
      <c r="AB223" s="116"/>
      <c r="AC223" s="116"/>
    </row>
    <row r="224" spans="1:29" x14ac:dyDescent="0.55000000000000004">
      <c r="A224" s="116"/>
      <c r="B224" s="125">
        <v>180</v>
      </c>
      <c r="C224" s="122">
        <f t="shared" si="8"/>
        <v>4.32</v>
      </c>
      <c r="D224" s="122">
        <f t="shared" si="9"/>
        <v>5.7407257446854741E-73</v>
      </c>
      <c r="E224" s="127">
        <f t="shared" si="10"/>
        <v>3.2628839703904475</v>
      </c>
      <c r="F224" s="116"/>
      <c r="G224" s="116"/>
      <c r="H224" s="120"/>
      <c r="I224" s="120"/>
      <c r="J224" s="120"/>
      <c r="K224" s="120"/>
      <c r="L224" s="116"/>
      <c r="M224" s="116"/>
      <c r="N224" s="116"/>
      <c r="O224" s="116"/>
      <c r="P224" s="116"/>
      <c r="Q224" s="116"/>
      <c r="R224" s="116"/>
      <c r="S224" s="116"/>
      <c r="T224" s="116"/>
      <c r="U224" s="116"/>
      <c r="V224" s="116"/>
      <c r="W224" s="116"/>
      <c r="X224" s="116"/>
      <c r="Y224" s="116"/>
      <c r="Z224" s="116"/>
      <c r="AA224" s="116"/>
      <c r="AB224" s="116"/>
      <c r="AC224" s="116"/>
    </row>
    <row r="225" spans="1:29" x14ac:dyDescent="0.55000000000000004">
      <c r="A225" s="116"/>
      <c r="B225" s="125">
        <v>181</v>
      </c>
      <c r="C225" s="122">
        <f t="shared" si="8"/>
        <v>4.3440000000000003</v>
      </c>
      <c r="D225" s="122">
        <f t="shared" si="9"/>
        <v>5.3833305960374468E-71</v>
      </c>
      <c r="E225" s="127">
        <f t="shared" si="10"/>
        <v>2.0696206500345466</v>
      </c>
      <c r="F225" s="116"/>
      <c r="G225" s="116"/>
      <c r="H225" s="120"/>
      <c r="I225" s="120"/>
      <c r="J225" s="120"/>
      <c r="K225" s="120"/>
      <c r="L225" s="116"/>
      <c r="M225" s="116"/>
      <c r="N225" s="116"/>
      <c r="O225" s="116"/>
      <c r="P225" s="116"/>
      <c r="Q225" s="116"/>
      <c r="R225" s="116"/>
      <c r="S225" s="116"/>
      <c r="T225" s="116"/>
      <c r="U225" s="116"/>
      <c r="V225" s="116"/>
      <c r="W225" s="116"/>
      <c r="X225" s="116"/>
      <c r="Y225" s="116"/>
      <c r="Z225" s="116"/>
      <c r="AA225" s="116"/>
      <c r="AB225" s="116"/>
      <c r="AC225" s="116"/>
    </row>
    <row r="226" spans="1:29" x14ac:dyDescent="0.55000000000000004">
      <c r="A226" s="116"/>
      <c r="B226" s="125">
        <v>182</v>
      </c>
      <c r="C226" s="122">
        <f t="shared" si="8"/>
        <v>4.3680000000000003</v>
      </c>
      <c r="D226" s="122">
        <f t="shared" si="9"/>
        <v>4.7432774684485453E-69</v>
      </c>
      <c r="E226" s="127">
        <f t="shared" si="10"/>
        <v>1.1552894788669497</v>
      </c>
      <c r="F226" s="116"/>
      <c r="G226" s="116"/>
      <c r="H226" s="120"/>
      <c r="I226" s="120"/>
      <c r="J226" s="120"/>
      <c r="K226" s="120"/>
      <c r="L226" s="116"/>
      <c r="M226" s="116"/>
      <c r="N226" s="116"/>
      <c r="O226" s="116"/>
      <c r="P226" s="116"/>
      <c r="Q226" s="116"/>
      <c r="R226" s="116"/>
      <c r="S226" s="116"/>
      <c r="T226" s="116"/>
      <c r="U226" s="116"/>
      <c r="V226" s="116"/>
      <c r="W226" s="116"/>
      <c r="X226" s="116"/>
      <c r="Y226" s="116"/>
      <c r="Z226" s="116"/>
      <c r="AA226" s="116"/>
      <c r="AB226" s="116"/>
      <c r="AC226" s="116"/>
    </row>
    <row r="227" spans="1:29" x14ac:dyDescent="0.55000000000000004">
      <c r="A227" s="116"/>
      <c r="B227" s="125">
        <v>183</v>
      </c>
      <c r="C227" s="122">
        <f t="shared" si="8"/>
        <v>4.3920000000000003</v>
      </c>
      <c r="D227" s="122">
        <f t="shared" si="9"/>
        <v>3.926894533758877E-67</v>
      </c>
      <c r="E227" s="127">
        <f t="shared" si="10"/>
        <v>0.56754700763565824</v>
      </c>
      <c r="F227" s="116"/>
      <c r="G227" s="116"/>
      <c r="H227" s="120"/>
      <c r="I227" s="120"/>
      <c r="J227" s="120"/>
      <c r="K227" s="120"/>
      <c r="L227" s="116"/>
      <c r="M227" s="116"/>
      <c r="N227" s="116"/>
      <c r="O227" s="116"/>
      <c r="P227" s="116"/>
      <c r="Q227" s="116"/>
      <c r="R227" s="116"/>
      <c r="S227" s="116"/>
      <c r="T227" s="116"/>
      <c r="U227" s="116"/>
      <c r="V227" s="116"/>
      <c r="W227" s="116"/>
      <c r="X227" s="116"/>
      <c r="Y227" s="116"/>
      <c r="Z227" s="116"/>
      <c r="AA227" s="116"/>
      <c r="AB227" s="116"/>
      <c r="AC227" s="116"/>
    </row>
    <row r="228" spans="1:29" x14ac:dyDescent="0.55000000000000004">
      <c r="A228" s="116"/>
      <c r="B228" s="125">
        <v>184</v>
      </c>
      <c r="C228" s="122">
        <f t="shared" si="8"/>
        <v>4.4160000000000004</v>
      </c>
      <c r="D228" s="122">
        <f t="shared" si="9"/>
        <v>3.0546620687980456E-65</v>
      </c>
      <c r="E228" s="127">
        <f t="shared" si="10"/>
        <v>0.24537132541051321</v>
      </c>
      <c r="F228" s="116"/>
      <c r="G228" s="116"/>
      <c r="H228" s="120"/>
      <c r="I228" s="120"/>
      <c r="J228" s="120"/>
      <c r="K228" s="120"/>
      <c r="L228" s="116"/>
      <c r="M228" s="116"/>
      <c r="N228" s="116"/>
      <c r="O228" s="116"/>
      <c r="P228" s="116"/>
      <c r="Q228" s="116"/>
      <c r="R228" s="116"/>
      <c r="S228" s="116"/>
      <c r="T228" s="116"/>
      <c r="U228" s="116"/>
      <c r="V228" s="116"/>
      <c r="W228" s="116"/>
      <c r="X228" s="116"/>
      <c r="Y228" s="116"/>
      <c r="Z228" s="116"/>
      <c r="AA228" s="116"/>
      <c r="AB228" s="116"/>
      <c r="AC228" s="116"/>
    </row>
    <row r="229" spans="1:29" x14ac:dyDescent="0.55000000000000004">
      <c r="A229" s="116"/>
      <c r="B229" s="125">
        <v>185</v>
      </c>
      <c r="C229" s="122">
        <f t="shared" si="8"/>
        <v>4.4400000000000004</v>
      </c>
      <c r="D229" s="122">
        <f t="shared" si="9"/>
        <v>2.2326483960770992E-63</v>
      </c>
      <c r="E229" s="127">
        <f t="shared" si="10"/>
        <v>9.3359115846099544E-2</v>
      </c>
      <c r="F229" s="116"/>
      <c r="G229" s="116"/>
      <c r="H229" s="120"/>
      <c r="I229" s="120"/>
      <c r="J229" s="120"/>
      <c r="K229" s="120"/>
      <c r="L229" s="116"/>
      <c r="M229" s="116"/>
      <c r="N229" s="116"/>
      <c r="O229" s="116"/>
      <c r="P229" s="116"/>
      <c r="Q229" s="116"/>
      <c r="R229" s="116"/>
      <c r="S229" s="116"/>
      <c r="T229" s="116"/>
      <c r="U229" s="116"/>
      <c r="V229" s="116"/>
      <c r="W229" s="116"/>
      <c r="X229" s="116"/>
      <c r="Y229" s="116"/>
      <c r="Z229" s="116"/>
      <c r="AA229" s="116"/>
      <c r="AB229" s="116"/>
      <c r="AC229" s="116"/>
    </row>
    <row r="230" spans="1:29" x14ac:dyDescent="0.55000000000000004">
      <c r="A230" s="116"/>
      <c r="B230" s="125">
        <v>186</v>
      </c>
      <c r="C230" s="122">
        <f t="shared" si="8"/>
        <v>4.4640000000000004</v>
      </c>
      <c r="D230" s="122">
        <f t="shared" si="9"/>
        <v>1.5332773655903563E-61</v>
      </c>
      <c r="E230" s="127">
        <f t="shared" si="10"/>
        <v>3.1260837004285086E-2</v>
      </c>
      <c r="F230" s="116"/>
      <c r="G230" s="116"/>
      <c r="H230" s="120"/>
      <c r="I230" s="120"/>
      <c r="J230" s="120"/>
      <c r="K230" s="120"/>
      <c r="L230" s="116"/>
      <c r="M230" s="116"/>
      <c r="N230" s="116"/>
      <c r="O230" s="116"/>
      <c r="P230" s="116"/>
      <c r="Q230" s="116"/>
      <c r="R230" s="116"/>
      <c r="S230" s="116"/>
      <c r="T230" s="116"/>
      <c r="U230" s="116"/>
      <c r="V230" s="116"/>
      <c r="W230" s="116"/>
      <c r="X230" s="116"/>
      <c r="Y230" s="116"/>
      <c r="Z230" s="116"/>
      <c r="AA230" s="116"/>
      <c r="AB230" s="116"/>
      <c r="AC230" s="116"/>
    </row>
    <row r="231" spans="1:29" x14ac:dyDescent="0.55000000000000004">
      <c r="A231" s="116"/>
      <c r="B231" s="125">
        <v>187</v>
      </c>
      <c r="C231" s="122">
        <f t="shared" si="8"/>
        <v>4.4880000000000004</v>
      </c>
      <c r="D231" s="122">
        <f t="shared" si="9"/>
        <v>9.8938276894969273E-60</v>
      </c>
      <c r="E231" s="127">
        <f t="shared" si="10"/>
        <v>9.2120317174245354E-3</v>
      </c>
      <c r="F231" s="116"/>
      <c r="G231" s="116"/>
      <c r="H231" s="120"/>
      <c r="I231" s="120"/>
      <c r="J231" s="120"/>
      <c r="K231" s="120"/>
      <c r="L231" s="116"/>
      <c r="M231" s="116"/>
      <c r="N231" s="116"/>
      <c r="O231" s="116"/>
      <c r="P231" s="116"/>
      <c r="Q231" s="116"/>
      <c r="R231" s="116"/>
      <c r="S231" s="116"/>
      <c r="T231" s="116"/>
      <c r="U231" s="116"/>
      <c r="V231" s="116"/>
      <c r="W231" s="116"/>
      <c r="X231" s="116"/>
      <c r="Y231" s="116"/>
      <c r="Z231" s="116"/>
      <c r="AA231" s="116"/>
      <c r="AB231" s="116"/>
      <c r="AC231" s="116"/>
    </row>
    <row r="232" spans="1:29" x14ac:dyDescent="0.55000000000000004">
      <c r="A232" s="116"/>
      <c r="B232" s="125">
        <v>188</v>
      </c>
      <c r="C232" s="122">
        <f t="shared" si="8"/>
        <v>4.5119999999999996</v>
      </c>
      <c r="D232" s="122">
        <f t="shared" si="9"/>
        <v>5.9986177458446426E-58</v>
      </c>
      <c r="E232" s="127">
        <f t="shared" si="10"/>
        <v>2.3890277690131198E-3</v>
      </c>
      <c r="F232" s="116"/>
      <c r="G232" s="116"/>
      <c r="H232" s="120"/>
      <c r="I232" s="120"/>
      <c r="J232" s="120"/>
      <c r="K232" s="120"/>
      <c r="L232" s="116"/>
      <c r="M232" s="116"/>
      <c r="N232" s="116"/>
      <c r="O232" s="116"/>
      <c r="P232" s="116"/>
      <c r="Q232" s="116"/>
      <c r="R232" s="116"/>
      <c r="S232" s="116"/>
      <c r="T232" s="116"/>
      <c r="U232" s="116"/>
      <c r="V232" s="116"/>
      <c r="W232" s="116"/>
      <c r="X232" s="116"/>
      <c r="Y232" s="116"/>
      <c r="Z232" s="116"/>
      <c r="AA232" s="116"/>
      <c r="AB232" s="116"/>
      <c r="AC232" s="116"/>
    </row>
    <row r="233" spans="1:29" x14ac:dyDescent="0.55000000000000004">
      <c r="A233" s="116"/>
      <c r="B233" s="125">
        <v>189</v>
      </c>
      <c r="C233" s="122">
        <f t="shared" si="8"/>
        <v>4.5359999999999996</v>
      </c>
      <c r="D233" s="122">
        <f t="shared" si="9"/>
        <v>3.4172854794213972E-56</v>
      </c>
      <c r="E233" s="127">
        <f t="shared" si="10"/>
        <v>5.4525282167690022E-4</v>
      </c>
      <c r="F233" s="116"/>
      <c r="G233" s="116"/>
      <c r="H233" s="120"/>
      <c r="I233" s="120"/>
      <c r="J233" s="120"/>
      <c r="K233" s="120"/>
      <c r="L233" s="116"/>
      <c r="M233" s="116"/>
      <c r="N233" s="116"/>
      <c r="O233" s="116"/>
      <c r="P233" s="116"/>
      <c r="Q233" s="116"/>
      <c r="R233" s="116"/>
      <c r="S233" s="116"/>
      <c r="T233" s="116"/>
      <c r="U233" s="116"/>
      <c r="V233" s="116"/>
      <c r="W233" s="116"/>
      <c r="X233" s="116"/>
      <c r="Y233" s="116"/>
      <c r="Z233" s="116"/>
      <c r="AA233" s="116"/>
      <c r="AB233" s="116"/>
      <c r="AC233" s="116"/>
    </row>
    <row r="234" spans="1:29" x14ac:dyDescent="0.55000000000000004">
      <c r="A234" s="116"/>
      <c r="B234" s="125">
        <v>190</v>
      </c>
      <c r="C234" s="122">
        <f t="shared" si="8"/>
        <v>4.5599999999999996</v>
      </c>
      <c r="D234" s="122">
        <f t="shared" si="9"/>
        <v>1.8291720729862463E-54</v>
      </c>
      <c r="E234" s="127">
        <f t="shared" si="10"/>
        <v>1.0951802322483695E-4</v>
      </c>
      <c r="F234" s="116"/>
      <c r="G234" s="116"/>
      <c r="H234" s="120"/>
      <c r="I234" s="120"/>
      <c r="J234" s="120"/>
      <c r="K234" s="120"/>
      <c r="L234" s="116"/>
      <c r="M234" s="116"/>
      <c r="N234" s="116"/>
      <c r="O234" s="116"/>
      <c r="P234" s="116"/>
      <c r="Q234" s="116"/>
      <c r="R234" s="116"/>
      <c r="S234" s="116"/>
      <c r="T234" s="116"/>
      <c r="U234" s="116"/>
      <c r="V234" s="116"/>
      <c r="W234" s="116"/>
      <c r="X234" s="116"/>
      <c r="Y234" s="116"/>
      <c r="Z234" s="116"/>
      <c r="AA234" s="116"/>
      <c r="AB234" s="116"/>
      <c r="AC234" s="116"/>
    </row>
    <row r="235" spans="1:29" x14ac:dyDescent="0.55000000000000004">
      <c r="A235" s="116"/>
      <c r="B235" s="125">
        <v>191</v>
      </c>
      <c r="C235" s="122">
        <f t="shared" si="8"/>
        <v>4.5839999999999996</v>
      </c>
      <c r="D235" s="122">
        <f t="shared" si="9"/>
        <v>9.1996454631391322E-53</v>
      </c>
      <c r="E235" s="127">
        <f t="shared" si="10"/>
        <v>1.9359058022926791E-5</v>
      </c>
      <c r="F235" s="116"/>
      <c r="G235" s="116"/>
      <c r="H235" s="120"/>
      <c r="I235" s="120"/>
      <c r="J235" s="120"/>
      <c r="K235" s="120"/>
      <c r="L235" s="116"/>
      <c r="M235" s="116"/>
      <c r="N235" s="116"/>
      <c r="O235" s="116"/>
      <c r="P235" s="116"/>
      <c r="Q235" s="116"/>
      <c r="R235" s="116"/>
      <c r="S235" s="116"/>
      <c r="T235" s="116"/>
      <c r="U235" s="116"/>
      <c r="V235" s="116"/>
      <c r="W235" s="116"/>
      <c r="X235" s="116"/>
      <c r="Y235" s="116"/>
      <c r="Z235" s="116"/>
      <c r="AA235" s="116"/>
      <c r="AB235" s="116"/>
      <c r="AC235" s="116"/>
    </row>
    <row r="236" spans="1:29" x14ac:dyDescent="0.55000000000000004">
      <c r="A236" s="116"/>
      <c r="B236" s="125">
        <v>192</v>
      </c>
      <c r="C236" s="122">
        <f t="shared" ref="C236:C299" si="11">B236*O$6*O$7/500</f>
        <v>4.6079999999999997</v>
      </c>
      <c r="D236" s="122">
        <f t="shared" ref="D236:D299" si="12">NORMDIST(C236,E$13,F$13/4,FALSE)+NORMDIST(C236,E$14,F$14/4,FALSE)+NORMDIST(C236,E$15,F$15/4,FALSE)+NORMDIST(C236,E$16,F$16/4,FALSE)+NORMDIST(C236,E$17,F$17/4,FALSE)</f>
        <v>4.347412473788696E-51</v>
      </c>
      <c r="E236" s="127">
        <f t="shared" ref="E236:E299" si="13">NORMDIST(C236,E$18,F$18/4,FALSE)+NORMDIST(C236,E$19,F$19/4,FALSE)+NORMDIST(C236,E$20,F$20/4,FALSE)+NORMDIST(C236,E$21,F$21/4,FALSE)</f>
        <v>3.0115757911806032E-6</v>
      </c>
      <c r="F236" s="116"/>
      <c r="G236" s="116"/>
      <c r="H236" s="120"/>
      <c r="I236" s="120"/>
      <c r="J236" s="120"/>
      <c r="K236" s="120"/>
      <c r="L236" s="116"/>
      <c r="M236" s="116"/>
      <c r="N236" s="116"/>
      <c r="O236" s="116"/>
      <c r="P236" s="116"/>
      <c r="Q236" s="116"/>
      <c r="R236" s="116"/>
      <c r="S236" s="116"/>
      <c r="T236" s="116"/>
      <c r="U236" s="116"/>
      <c r="V236" s="116"/>
      <c r="W236" s="116"/>
      <c r="X236" s="116"/>
      <c r="Y236" s="116"/>
      <c r="Z236" s="116"/>
      <c r="AA236" s="116"/>
      <c r="AB236" s="116"/>
      <c r="AC236" s="116"/>
    </row>
    <row r="237" spans="1:29" x14ac:dyDescent="0.55000000000000004">
      <c r="A237" s="116"/>
      <c r="B237" s="125">
        <v>193</v>
      </c>
      <c r="C237" s="122">
        <f t="shared" si="11"/>
        <v>4.6319999999999997</v>
      </c>
      <c r="D237" s="122">
        <f t="shared" si="12"/>
        <v>1.9303400937396553E-49</v>
      </c>
      <c r="E237" s="127">
        <f t="shared" si="13"/>
        <v>4.1230093900677581E-7</v>
      </c>
      <c r="F237" s="116"/>
      <c r="G237" s="116"/>
      <c r="H237" s="120"/>
      <c r="I237" s="120"/>
      <c r="J237" s="120"/>
      <c r="K237" s="120"/>
      <c r="L237" s="116"/>
      <c r="M237" s="116"/>
      <c r="N237" s="116"/>
      <c r="O237" s="116"/>
      <c r="P237" s="116"/>
      <c r="Q237" s="116"/>
      <c r="R237" s="116"/>
      <c r="S237" s="116"/>
      <c r="T237" s="116"/>
      <c r="U237" s="116"/>
      <c r="V237" s="116"/>
      <c r="W237" s="116"/>
      <c r="X237" s="116"/>
      <c r="Y237" s="116"/>
      <c r="Z237" s="116"/>
      <c r="AA237" s="116"/>
      <c r="AB237" s="116"/>
      <c r="AC237" s="116"/>
    </row>
    <row r="238" spans="1:29" x14ac:dyDescent="0.55000000000000004">
      <c r="A238" s="116"/>
      <c r="B238" s="125">
        <v>194</v>
      </c>
      <c r="C238" s="122">
        <f t="shared" si="11"/>
        <v>4.6559999999999997</v>
      </c>
      <c r="D238" s="122">
        <f t="shared" si="12"/>
        <v>8.0534143267145377E-48</v>
      </c>
      <c r="E238" s="127">
        <f t="shared" si="13"/>
        <v>4.9675906512126639E-8</v>
      </c>
      <c r="F238" s="116"/>
      <c r="G238" s="116"/>
      <c r="H238" s="120"/>
      <c r="I238" s="120"/>
      <c r="J238" s="120"/>
      <c r="K238" s="120"/>
      <c r="L238" s="116"/>
      <c r="M238" s="116"/>
      <c r="N238" s="116"/>
      <c r="O238" s="116"/>
      <c r="P238" s="116"/>
      <c r="Q238" s="116"/>
      <c r="R238" s="116"/>
      <c r="S238" s="116"/>
      <c r="T238" s="116"/>
      <c r="U238" s="116"/>
      <c r="V238" s="116"/>
      <c r="W238" s="116"/>
      <c r="X238" s="116"/>
      <c r="Y238" s="116"/>
      <c r="Z238" s="116"/>
      <c r="AA238" s="116"/>
      <c r="AB238" s="116"/>
      <c r="AC238" s="116"/>
    </row>
    <row r="239" spans="1:29" x14ac:dyDescent="0.55000000000000004">
      <c r="A239" s="116"/>
      <c r="B239" s="125">
        <v>195</v>
      </c>
      <c r="C239" s="122">
        <f t="shared" si="11"/>
        <v>4.68</v>
      </c>
      <c r="D239" s="122">
        <f t="shared" si="12"/>
        <v>3.1569629309230009E-46</v>
      </c>
      <c r="E239" s="127">
        <f t="shared" si="13"/>
        <v>5.2673021170902558E-9</v>
      </c>
      <c r="F239" s="116"/>
      <c r="G239" s="116"/>
      <c r="H239" s="120"/>
      <c r="I239" s="120"/>
      <c r="J239" s="120"/>
      <c r="K239" s="120"/>
      <c r="L239" s="116"/>
      <c r="M239" s="116"/>
      <c r="N239" s="116"/>
      <c r="O239" s="116"/>
      <c r="P239" s="116"/>
      <c r="Q239" s="116"/>
      <c r="R239" s="116"/>
      <c r="S239" s="116"/>
      <c r="T239" s="116"/>
      <c r="U239" s="116"/>
      <c r="V239" s="116"/>
      <c r="W239" s="116"/>
      <c r="X239" s="116"/>
      <c r="Y239" s="116"/>
      <c r="Z239" s="116"/>
      <c r="AA239" s="116"/>
      <c r="AB239" s="116"/>
      <c r="AC239" s="116"/>
    </row>
    <row r="240" spans="1:29" x14ac:dyDescent="0.55000000000000004">
      <c r="A240" s="116"/>
      <c r="B240" s="125">
        <v>196</v>
      </c>
      <c r="C240" s="122">
        <f t="shared" si="11"/>
        <v>4.7039999999999997</v>
      </c>
      <c r="D240" s="122">
        <f t="shared" si="12"/>
        <v>1.1627923064231819E-44</v>
      </c>
      <c r="E240" s="127">
        <f t="shared" si="13"/>
        <v>4.9152046790456767E-10</v>
      </c>
      <c r="F240" s="116"/>
      <c r="G240" s="116"/>
      <c r="H240" s="120"/>
      <c r="I240" s="120"/>
      <c r="J240" s="120"/>
      <c r="K240" s="120"/>
      <c r="L240" s="116"/>
      <c r="M240" s="116"/>
      <c r="N240" s="116"/>
      <c r="O240" s="116"/>
      <c r="P240" s="116"/>
      <c r="Q240" s="116"/>
      <c r="R240" s="116"/>
      <c r="S240" s="116"/>
      <c r="T240" s="116"/>
      <c r="U240" s="116"/>
      <c r="V240" s="116"/>
      <c r="W240" s="116"/>
      <c r="X240" s="116"/>
      <c r="Y240" s="116"/>
      <c r="Z240" s="116"/>
      <c r="AA240" s="116"/>
      <c r="AB240" s="116"/>
      <c r="AC240" s="116"/>
    </row>
    <row r="241" spans="1:29" x14ac:dyDescent="0.55000000000000004">
      <c r="A241" s="116"/>
      <c r="B241" s="125">
        <v>197</v>
      </c>
      <c r="C241" s="122">
        <f t="shared" si="11"/>
        <v>4.7279999999999998</v>
      </c>
      <c r="D241" s="122">
        <f t="shared" si="12"/>
        <v>4.0241859876439974E-43</v>
      </c>
      <c r="E241" s="127">
        <f t="shared" si="13"/>
        <v>4.0365091065505288E-11</v>
      </c>
      <c r="F241" s="116"/>
      <c r="G241" s="116"/>
      <c r="H241" s="120"/>
      <c r="I241" s="120"/>
      <c r="J241" s="120"/>
      <c r="K241" s="120"/>
      <c r="L241" s="116"/>
      <c r="M241" s="116"/>
      <c r="N241" s="116"/>
      <c r="O241" s="116"/>
      <c r="P241" s="116"/>
      <c r="Q241" s="116"/>
      <c r="R241" s="116"/>
      <c r="S241" s="116"/>
      <c r="T241" s="116"/>
      <c r="U241" s="116"/>
      <c r="V241" s="116"/>
      <c r="W241" s="116"/>
      <c r="X241" s="116"/>
      <c r="Y241" s="116"/>
      <c r="Z241" s="116"/>
      <c r="AA241" s="116"/>
      <c r="AB241" s="116"/>
      <c r="AC241" s="116"/>
    </row>
    <row r="242" spans="1:29" x14ac:dyDescent="0.55000000000000004">
      <c r="A242" s="116"/>
      <c r="B242" s="125">
        <v>198</v>
      </c>
      <c r="C242" s="122">
        <f t="shared" si="11"/>
        <v>4.7519999999999998</v>
      </c>
      <c r="D242" s="122">
        <f t="shared" si="12"/>
        <v>1.3085706253913504E-41</v>
      </c>
      <c r="E242" s="127">
        <f t="shared" si="13"/>
        <v>2.9173008357876531E-12</v>
      </c>
      <c r="F242" s="116"/>
      <c r="G242" s="116"/>
      <c r="H242" s="120"/>
      <c r="I242" s="120"/>
      <c r="J242" s="120"/>
      <c r="K242" s="120"/>
      <c r="L242" s="116"/>
      <c r="M242" s="116"/>
      <c r="N242" s="116"/>
      <c r="O242" s="116"/>
      <c r="P242" s="116"/>
      <c r="Q242" s="116"/>
      <c r="R242" s="116"/>
      <c r="S242" s="116"/>
      <c r="T242" s="116"/>
      <c r="U242" s="116"/>
      <c r="V242" s="116"/>
      <c r="W242" s="116"/>
      <c r="X242" s="116"/>
      <c r="Y242" s="116"/>
      <c r="Z242" s="116"/>
      <c r="AA242" s="116"/>
      <c r="AB242" s="116"/>
      <c r="AC242" s="116"/>
    </row>
    <row r="243" spans="1:29" x14ac:dyDescent="0.55000000000000004">
      <c r="A243" s="116"/>
      <c r="B243" s="125">
        <v>199</v>
      </c>
      <c r="C243" s="122">
        <f t="shared" si="11"/>
        <v>4.7759999999999998</v>
      </c>
      <c r="D243" s="122">
        <f t="shared" si="12"/>
        <v>3.9981539928879764E-40</v>
      </c>
      <c r="E243" s="127">
        <f t="shared" si="13"/>
        <v>1.8555277208236572E-13</v>
      </c>
      <c r="F243" s="116"/>
      <c r="G243" s="116"/>
      <c r="H243" s="120"/>
      <c r="I243" s="120"/>
      <c r="J243" s="120"/>
      <c r="K243" s="120"/>
      <c r="L243" s="116"/>
      <c r="M243" s="116"/>
      <c r="N243" s="116"/>
      <c r="O243" s="116"/>
      <c r="P243" s="116"/>
      <c r="Q243" s="116"/>
      <c r="R243" s="116"/>
      <c r="S243" s="116"/>
      <c r="T243" s="116"/>
      <c r="U243" s="116"/>
      <c r="V243" s="116"/>
      <c r="W243" s="116"/>
      <c r="X243" s="116"/>
      <c r="Y243" s="116"/>
      <c r="Z243" s="116"/>
      <c r="AA243" s="116"/>
      <c r="AB243" s="116"/>
      <c r="AC243" s="116"/>
    </row>
    <row r="244" spans="1:29" x14ac:dyDescent="0.55000000000000004">
      <c r="A244" s="116"/>
      <c r="B244" s="125">
        <v>200</v>
      </c>
      <c r="C244" s="122">
        <f t="shared" si="11"/>
        <v>4.8</v>
      </c>
      <c r="D244" s="122">
        <f t="shared" si="12"/>
        <v>1.1477970266901095E-38</v>
      </c>
      <c r="E244" s="127">
        <f t="shared" si="13"/>
        <v>1.0386390050379264E-14</v>
      </c>
      <c r="F244" s="116"/>
      <c r="G244" s="116"/>
      <c r="H244" s="120"/>
      <c r="I244" s="120"/>
      <c r="J244" s="120"/>
      <c r="K244" s="120"/>
      <c r="L244" s="116"/>
      <c r="M244" s="116"/>
      <c r="N244" s="116"/>
      <c r="O244" s="116"/>
      <c r="P244" s="116"/>
      <c r="Q244" s="116"/>
      <c r="R244" s="116"/>
      <c r="S244" s="116"/>
      <c r="T244" s="116"/>
      <c r="U244" s="116"/>
      <c r="V244" s="116"/>
      <c r="W244" s="116"/>
      <c r="X244" s="116"/>
      <c r="Y244" s="116"/>
      <c r="Z244" s="116"/>
      <c r="AA244" s="116"/>
      <c r="AB244" s="116"/>
      <c r="AC244" s="116"/>
    </row>
    <row r="245" spans="1:29" x14ac:dyDescent="0.55000000000000004">
      <c r="A245" s="116"/>
      <c r="B245" s="125">
        <v>201</v>
      </c>
      <c r="C245" s="122">
        <f t="shared" si="11"/>
        <v>4.8239999999999998</v>
      </c>
      <c r="D245" s="122">
        <f t="shared" si="12"/>
        <v>3.0960923129338272E-37</v>
      </c>
      <c r="E245" s="127">
        <f t="shared" si="13"/>
        <v>5.1164974245376682E-16</v>
      </c>
      <c r="F245" s="116"/>
      <c r="G245" s="116"/>
      <c r="H245" s="120"/>
      <c r="I245" s="120"/>
      <c r="J245" s="120"/>
      <c r="K245" s="120"/>
      <c r="L245" s="116"/>
      <c r="M245" s="116"/>
      <c r="N245" s="116"/>
      <c r="O245" s="116"/>
      <c r="P245" s="116"/>
      <c r="Q245" s="116"/>
      <c r="R245" s="116"/>
      <c r="S245" s="116"/>
      <c r="T245" s="116"/>
      <c r="U245" s="116"/>
      <c r="V245" s="116"/>
      <c r="W245" s="116"/>
      <c r="X245" s="116"/>
      <c r="Y245" s="116"/>
      <c r="Z245" s="116"/>
      <c r="AA245" s="116"/>
      <c r="AB245" s="116"/>
      <c r="AC245" s="116"/>
    </row>
    <row r="246" spans="1:29" x14ac:dyDescent="0.55000000000000004">
      <c r="A246" s="116"/>
      <c r="B246" s="125">
        <v>202</v>
      </c>
      <c r="C246" s="122">
        <f t="shared" si="11"/>
        <v>4.8479999999999999</v>
      </c>
      <c r="D246" s="122">
        <f t="shared" si="12"/>
        <v>7.84704123064105E-36</v>
      </c>
      <c r="E246" s="127">
        <f t="shared" si="13"/>
        <v>2.2181547541010277E-17</v>
      </c>
      <c r="F246" s="116"/>
      <c r="G246" s="116"/>
      <c r="H246" s="120"/>
      <c r="I246" s="120"/>
      <c r="J246" s="120"/>
      <c r="K246" s="120"/>
      <c r="L246" s="116"/>
      <c r="M246" s="116"/>
      <c r="N246" s="116"/>
      <c r="O246" s="116"/>
      <c r="P246" s="116"/>
      <c r="Q246" s="116"/>
      <c r="R246" s="116"/>
      <c r="S246" s="116"/>
      <c r="T246" s="116"/>
      <c r="U246" s="116"/>
      <c r="V246" s="116"/>
      <c r="W246" s="116"/>
      <c r="X246" s="116"/>
      <c r="Y246" s="116"/>
      <c r="Z246" s="116"/>
      <c r="AA246" s="116"/>
      <c r="AB246" s="116"/>
      <c r="AC246" s="116"/>
    </row>
    <row r="247" spans="1:29" x14ac:dyDescent="0.55000000000000004">
      <c r="A247" s="116"/>
      <c r="B247" s="125">
        <v>203</v>
      </c>
      <c r="C247" s="122">
        <f t="shared" si="11"/>
        <v>4.8719999999999999</v>
      </c>
      <c r="D247" s="122">
        <f t="shared" si="12"/>
        <v>1.8687069278284366E-34</v>
      </c>
      <c r="E247" s="127">
        <f t="shared" si="13"/>
        <v>8.4629519565326882E-19</v>
      </c>
      <c r="F247" s="116"/>
      <c r="G247" s="116"/>
      <c r="H247" s="120"/>
      <c r="I247" s="120"/>
      <c r="J247" s="120"/>
      <c r="K247" s="120"/>
      <c r="L247" s="116"/>
      <c r="M247" s="116"/>
      <c r="N247" s="116"/>
      <c r="O247" s="116"/>
      <c r="P247" s="116"/>
      <c r="Q247" s="116"/>
      <c r="R247" s="116"/>
      <c r="S247" s="116"/>
      <c r="T247" s="116"/>
      <c r="U247" s="116"/>
      <c r="V247" s="116"/>
      <c r="W247" s="116"/>
      <c r="X247" s="116"/>
      <c r="Y247" s="116"/>
      <c r="Z247" s="116"/>
      <c r="AA247" s="116"/>
      <c r="AB247" s="116"/>
      <c r="AC247" s="116"/>
    </row>
    <row r="248" spans="1:29" x14ac:dyDescent="0.55000000000000004">
      <c r="A248" s="116"/>
      <c r="B248" s="125">
        <v>204</v>
      </c>
      <c r="C248" s="122">
        <f t="shared" si="11"/>
        <v>4.8959999999999999</v>
      </c>
      <c r="D248" s="122">
        <f t="shared" si="12"/>
        <v>4.1813804510844889E-33</v>
      </c>
      <c r="E248" s="127">
        <f t="shared" si="13"/>
        <v>2.8415994445297173E-20</v>
      </c>
      <c r="F248" s="116"/>
      <c r="G248" s="116"/>
      <c r="H248" s="120"/>
      <c r="I248" s="120"/>
      <c r="J248" s="120"/>
      <c r="K248" s="120"/>
      <c r="L248" s="116"/>
      <c r="M248" s="116"/>
      <c r="N248" s="116"/>
      <c r="O248" s="116"/>
      <c r="P248" s="116"/>
      <c r="Q248" s="116"/>
      <c r="R248" s="116"/>
      <c r="S248" s="116"/>
      <c r="T248" s="116"/>
      <c r="U248" s="116"/>
      <c r="V248" s="116"/>
      <c r="W248" s="116"/>
      <c r="X248" s="116"/>
      <c r="Y248" s="116"/>
      <c r="Z248" s="116"/>
      <c r="AA248" s="116"/>
      <c r="AB248" s="116"/>
      <c r="AC248" s="116"/>
    </row>
    <row r="249" spans="1:29" x14ac:dyDescent="0.55000000000000004">
      <c r="A249" s="116"/>
      <c r="B249" s="125">
        <v>205</v>
      </c>
      <c r="C249" s="122">
        <f t="shared" si="11"/>
        <v>4.92</v>
      </c>
      <c r="D249" s="122">
        <f t="shared" si="12"/>
        <v>8.7910631748900876E-32</v>
      </c>
      <c r="E249" s="127">
        <f t="shared" si="13"/>
        <v>8.3968190368742344E-22</v>
      </c>
      <c r="F249" s="116"/>
      <c r="G249" s="116"/>
      <c r="H249" s="120"/>
      <c r="I249" s="120"/>
      <c r="J249" s="120"/>
      <c r="K249" s="120"/>
      <c r="L249" s="116"/>
      <c r="M249" s="116"/>
      <c r="N249" s="116"/>
      <c r="O249" s="116"/>
      <c r="P249" s="116"/>
      <c r="Q249" s="116"/>
      <c r="R249" s="116"/>
      <c r="S249" s="116"/>
      <c r="T249" s="116"/>
      <c r="U249" s="116"/>
      <c r="V249" s="116"/>
      <c r="W249" s="116"/>
      <c r="X249" s="116"/>
      <c r="Y249" s="116"/>
      <c r="Z249" s="116"/>
      <c r="AA249" s="116"/>
      <c r="AB249" s="116"/>
      <c r="AC249" s="116"/>
    </row>
    <row r="250" spans="1:29" x14ac:dyDescent="0.55000000000000004">
      <c r="A250" s="116"/>
      <c r="B250" s="125">
        <v>206</v>
      </c>
      <c r="C250" s="122">
        <f t="shared" si="11"/>
        <v>4.944</v>
      </c>
      <c r="D250" s="122">
        <f t="shared" si="12"/>
        <v>1.7366261857952082E-30</v>
      </c>
      <c r="E250" s="127">
        <f t="shared" si="13"/>
        <v>2.183623093856113E-23</v>
      </c>
      <c r="F250" s="116"/>
      <c r="G250" s="116"/>
      <c r="H250" s="120"/>
      <c r="I250" s="120"/>
      <c r="J250" s="120"/>
      <c r="K250" s="120"/>
      <c r="L250" s="116"/>
      <c r="M250" s="116"/>
      <c r="N250" s="116"/>
      <c r="O250" s="116"/>
      <c r="P250" s="116"/>
      <c r="Q250" s="116"/>
      <c r="R250" s="116"/>
      <c r="S250" s="116"/>
      <c r="T250" s="116"/>
      <c r="U250" s="116"/>
      <c r="V250" s="116"/>
      <c r="W250" s="116"/>
      <c r="X250" s="116"/>
      <c r="Y250" s="116"/>
      <c r="Z250" s="116"/>
      <c r="AA250" s="116"/>
      <c r="AB250" s="116"/>
      <c r="AC250" s="116"/>
    </row>
    <row r="251" spans="1:29" x14ac:dyDescent="0.55000000000000004">
      <c r="A251" s="116"/>
      <c r="B251" s="125">
        <v>207</v>
      </c>
      <c r="C251" s="122">
        <f t="shared" si="11"/>
        <v>4.968</v>
      </c>
      <c r="D251" s="122">
        <f t="shared" si="12"/>
        <v>3.2234023427284755E-29</v>
      </c>
      <c r="E251" s="127">
        <f t="shared" si="13"/>
        <v>4.9974851752046167E-25</v>
      </c>
      <c r="F251" s="116"/>
      <c r="G251" s="116"/>
      <c r="H251" s="120"/>
      <c r="I251" s="120"/>
      <c r="J251" s="120"/>
      <c r="K251" s="120"/>
      <c r="L251" s="116"/>
      <c r="M251" s="116"/>
      <c r="N251" s="116"/>
      <c r="O251" s="116"/>
      <c r="P251" s="116"/>
      <c r="Q251" s="116"/>
      <c r="R251" s="116"/>
      <c r="S251" s="116"/>
      <c r="T251" s="116"/>
      <c r="U251" s="116"/>
      <c r="V251" s="116"/>
      <c r="W251" s="116"/>
      <c r="X251" s="116"/>
      <c r="Y251" s="116"/>
      <c r="Z251" s="116"/>
      <c r="AA251" s="116"/>
      <c r="AB251" s="116"/>
      <c r="AC251" s="116"/>
    </row>
    <row r="252" spans="1:29" x14ac:dyDescent="0.55000000000000004">
      <c r="A252" s="116"/>
      <c r="B252" s="125">
        <v>208</v>
      </c>
      <c r="C252" s="122">
        <f t="shared" si="11"/>
        <v>4.992</v>
      </c>
      <c r="D252" s="122">
        <f t="shared" si="12"/>
        <v>5.6216773596096664E-28</v>
      </c>
      <c r="E252" s="127">
        <f t="shared" si="13"/>
        <v>1.0065521964757216E-26</v>
      </c>
      <c r="F252" s="116"/>
      <c r="G252" s="116"/>
      <c r="H252" s="120"/>
      <c r="I252" s="120"/>
      <c r="J252" s="120"/>
      <c r="K252" s="120"/>
      <c r="L252" s="116"/>
      <c r="M252" s="116"/>
      <c r="N252" s="116"/>
      <c r="O252" s="116"/>
      <c r="P252" s="116"/>
      <c r="Q252" s="116"/>
      <c r="R252" s="116"/>
      <c r="S252" s="116"/>
      <c r="T252" s="116"/>
      <c r="U252" s="116"/>
      <c r="V252" s="116"/>
      <c r="W252" s="116"/>
      <c r="X252" s="116"/>
      <c r="Y252" s="116"/>
      <c r="Z252" s="116"/>
      <c r="AA252" s="116"/>
      <c r="AB252" s="116"/>
      <c r="AC252" s="116"/>
    </row>
    <row r="253" spans="1:29" x14ac:dyDescent="0.55000000000000004">
      <c r="A253" s="116"/>
      <c r="B253" s="125">
        <v>209</v>
      </c>
      <c r="C253" s="122">
        <f t="shared" si="11"/>
        <v>5.016</v>
      </c>
      <c r="D253" s="122">
        <f t="shared" si="12"/>
        <v>9.2121403134346478E-27</v>
      </c>
      <c r="E253" s="127">
        <f t="shared" si="13"/>
        <v>1.7841527674952713E-28</v>
      </c>
      <c r="F253" s="116"/>
      <c r="G253" s="116"/>
      <c r="H253" s="120"/>
      <c r="I253" s="120"/>
      <c r="J253" s="120"/>
      <c r="K253" s="120"/>
      <c r="L253" s="116"/>
      <c r="M253" s="116"/>
      <c r="N253" s="116"/>
      <c r="O253" s="116"/>
      <c r="P253" s="116"/>
      <c r="Q253" s="116"/>
      <c r="R253" s="116"/>
      <c r="S253" s="116"/>
      <c r="T253" s="116"/>
      <c r="U253" s="116"/>
      <c r="V253" s="116"/>
      <c r="W253" s="116"/>
      <c r="X253" s="116"/>
      <c r="Y253" s="116"/>
      <c r="Z253" s="116"/>
      <c r="AA253" s="116"/>
      <c r="AB253" s="116"/>
      <c r="AC253" s="116"/>
    </row>
    <row r="254" spans="1:29" x14ac:dyDescent="0.55000000000000004">
      <c r="A254" s="116"/>
      <c r="B254" s="125">
        <v>210</v>
      </c>
      <c r="C254" s="122">
        <f t="shared" si="11"/>
        <v>5.04</v>
      </c>
      <c r="D254" s="122">
        <f t="shared" si="12"/>
        <v>1.4183989441619697E-25</v>
      </c>
      <c r="E254" s="127">
        <f t="shared" si="13"/>
        <v>2.7831635351835876E-30</v>
      </c>
      <c r="F254" s="116"/>
      <c r="G254" s="116"/>
      <c r="H254" s="120"/>
      <c r="I254" s="120"/>
      <c r="J254" s="120"/>
      <c r="K254" s="120"/>
      <c r="L254" s="116"/>
      <c r="M254" s="116"/>
      <c r="N254" s="116"/>
      <c r="O254" s="116"/>
      <c r="P254" s="116"/>
      <c r="Q254" s="116"/>
      <c r="R254" s="116"/>
      <c r="S254" s="116"/>
      <c r="T254" s="116"/>
      <c r="U254" s="116"/>
      <c r="V254" s="116"/>
      <c r="W254" s="116"/>
      <c r="X254" s="116"/>
      <c r="Y254" s="116"/>
      <c r="Z254" s="116"/>
      <c r="AA254" s="116"/>
      <c r="AB254" s="116"/>
      <c r="AC254" s="116"/>
    </row>
    <row r="255" spans="1:29" x14ac:dyDescent="0.55000000000000004">
      <c r="A255" s="116"/>
      <c r="B255" s="125">
        <v>211</v>
      </c>
      <c r="C255" s="122">
        <f t="shared" si="11"/>
        <v>5.0640000000000001</v>
      </c>
      <c r="D255" s="122">
        <f t="shared" si="12"/>
        <v>2.0520100435070015E-24</v>
      </c>
      <c r="E255" s="127">
        <f t="shared" si="13"/>
        <v>3.8208181141158958E-32</v>
      </c>
      <c r="F255" s="116"/>
      <c r="G255" s="116"/>
      <c r="H255" s="120"/>
      <c r="I255" s="120"/>
      <c r="J255" s="120"/>
      <c r="K255" s="120"/>
      <c r="L255" s="116"/>
      <c r="M255" s="116"/>
      <c r="N255" s="116"/>
      <c r="O255" s="116"/>
      <c r="P255" s="116"/>
      <c r="Q255" s="116"/>
      <c r="R255" s="116"/>
      <c r="S255" s="116"/>
      <c r="T255" s="116"/>
      <c r="U255" s="116"/>
      <c r="V255" s="116"/>
      <c r="W255" s="116"/>
      <c r="X255" s="116"/>
      <c r="Y255" s="116"/>
      <c r="Z255" s="116"/>
      <c r="AA255" s="116"/>
      <c r="AB255" s="116"/>
      <c r="AC255" s="116"/>
    </row>
    <row r="256" spans="1:29" x14ac:dyDescent="0.55000000000000004">
      <c r="A256" s="116"/>
      <c r="B256" s="125">
        <v>212</v>
      </c>
      <c r="C256" s="122">
        <f t="shared" si="11"/>
        <v>5.0880000000000001</v>
      </c>
      <c r="D256" s="122">
        <f t="shared" si="12"/>
        <v>2.7893550148875275E-23</v>
      </c>
      <c r="E256" s="127">
        <f t="shared" si="13"/>
        <v>4.6162035761814261E-34</v>
      </c>
      <c r="F256" s="116"/>
      <c r="G256" s="116"/>
      <c r="H256" s="120"/>
      <c r="I256" s="120"/>
      <c r="J256" s="120"/>
      <c r="K256" s="120"/>
      <c r="L256" s="116"/>
      <c r="M256" s="116"/>
      <c r="N256" s="116"/>
      <c r="O256" s="116"/>
      <c r="P256" s="116"/>
      <c r="Q256" s="116"/>
      <c r="R256" s="116"/>
      <c r="S256" s="116"/>
      <c r="T256" s="116"/>
      <c r="U256" s="116"/>
      <c r="V256" s="116"/>
      <c r="W256" s="116"/>
      <c r="X256" s="116"/>
      <c r="Y256" s="116"/>
      <c r="Z256" s="116"/>
      <c r="AA256" s="116"/>
      <c r="AB256" s="116"/>
      <c r="AC256" s="116"/>
    </row>
    <row r="257" spans="1:29" x14ac:dyDescent="0.55000000000000004">
      <c r="A257" s="116"/>
      <c r="B257" s="125">
        <v>213</v>
      </c>
      <c r="C257" s="122">
        <f t="shared" si="11"/>
        <v>5.1120000000000001</v>
      </c>
      <c r="D257" s="122">
        <f t="shared" si="12"/>
        <v>3.562635004780483E-22</v>
      </c>
      <c r="E257" s="127">
        <f t="shared" si="13"/>
        <v>4.9082253347772345E-36</v>
      </c>
      <c r="F257" s="116"/>
      <c r="G257" s="116"/>
      <c r="H257" s="120"/>
      <c r="I257" s="120"/>
      <c r="J257" s="120"/>
      <c r="K257" s="120"/>
      <c r="L257" s="116"/>
      <c r="M257" s="116"/>
      <c r="N257" s="116"/>
      <c r="O257" s="116"/>
      <c r="P257" s="116"/>
      <c r="Q257" s="116"/>
      <c r="R257" s="116"/>
      <c r="S257" s="116"/>
      <c r="T257" s="116"/>
      <c r="U257" s="116"/>
      <c r="V257" s="116"/>
      <c r="W257" s="116"/>
      <c r="X257" s="116"/>
      <c r="Y257" s="116"/>
      <c r="Z257" s="116"/>
      <c r="AA257" s="116"/>
      <c r="AB257" s="116"/>
      <c r="AC257" s="116"/>
    </row>
    <row r="258" spans="1:29" x14ac:dyDescent="0.55000000000000004">
      <c r="A258" s="116"/>
      <c r="B258" s="125">
        <v>214</v>
      </c>
      <c r="C258" s="122">
        <f t="shared" si="11"/>
        <v>5.1360000000000001</v>
      </c>
      <c r="D258" s="122">
        <f t="shared" si="12"/>
        <v>4.2754526067799591E-21</v>
      </c>
      <c r="E258" s="127">
        <f t="shared" si="13"/>
        <v>4.5927730257243733E-38</v>
      </c>
      <c r="F258" s="116"/>
      <c r="G258" s="116"/>
      <c r="H258" s="120"/>
      <c r="I258" s="120"/>
      <c r="J258" s="120"/>
      <c r="K258" s="120"/>
      <c r="L258" s="116"/>
      <c r="M258" s="116"/>
      <c r="N258" s="116"/>
      <c r="O258" s="116"/>
      <c r="P258" s="116"/>
      <c r="Q258" s="116"/>
      <c r="R258" s="116"/>
      <c r="S258" s="116"/>
      <c r="T258" s="116"/>
      <c r="U258" s="116"/>
      <c r="V258" s="116"/>
      <c r="W258" s="116"/>
      <c r="X258" s="116"/>
      <c r="Y258" s="116"/>
      <c r="Z258" s="116"/>
      <c r="AA258" s="116"/>
      <c r="AB258" s="116"/>
      <c r="AC258" s="116"/>
    </row>
    <row r="259" spans="1:29" x14ac:dyDescent="0.55000000000000004">
      <c r="A259" s="116"/>
      <c r="B259" s="125">
        <v>215</v>
      </c>
      <c r="C259" s="122">
        <f t="shared" si="11"/>
        <v>5.16</v>
      </c>
      <c r="D259" s="122">
        <f t="shared" si="12"/>
        <v>4.8209884416897037E-20</v>
      </c>
      <c r="E259" s="127">
        <f t="shared" si="13"/>
        <v>3.7821297542351737E-40</v>
      </c>
      <c r="F259" s="116"/>
      <c r="G259" s="116"/>
      <c r="H259" s="120"/>
      <c r="I259" s="120"/>
      <c r="J259" s="120"/>
      <c r="K259" s="120"/>
      <c r="L259" s="116"/>
      <c r="M259" s="116"/>
      <c r="N259" s="116"/>
      <c r="O259" s="116"/>
      <c r="P259" s="116"/>
      <c r="Q259" s="116"/>
      <c r="R259" s="116"/>
      <c r="S259" s="116"/>
      <c r="T259" s="116"/>
      <c r="U259" s="116"/>
      <c r="V259" s="116"/>
      <c r="W259" s="116"/>
      <c r="X259" s="116"/>
      <c r="Y259" s="116"/>
      <c r="Z259" s="116"/>
      <c r="AA259" s="116"/>
      <c r="AB259" s="116"/>
      <c r="AC259" s="116"/>
    </row>
    <row r="260" spans="1:29" x14ac:dyDescent="0.55000000000000004">
      <c r="A260" s="116"/>
      <c r="B260" s="125">
        <v>216</v>
      </c>
      <c r="C260" s="122">
        <f t="shared" si="11"/>
        <v>5.1840000000000002</v>
      </c>
      <c r="D260" s="122">
        <f t="shared" si="12"/>
        <v>5.1077932702623926E-19</v>
      </c>
      <c r="E260" s="127">
        <f t="shared" si="13"/>
        <v>2.7409986135414978E-42</v>
      </c>
      <c r="F260" s="116"/>
      <c r="G260" s="116"/>
      <c r="H260" s="120"/>
      <c r="I260" s="120"/>
      <c r="J260" s="120"/>
      <c r="K260" s="120"/>
      <c r="L260" s="116"/>
      <c r="M260" s="116"/>
      <c r="N260" s="116"/>
      <c r="O260" s="116"/>
      <c r="P260" s="116"/>
      <c r="Q260" s="116"/>
      <c r="R260" s="116"/>
      <c r="S260" s="116"/>
      <c r="T260" s="116"/>
      <c r="U260" s="116"/>
      <c r="V260" s="116"/>
      <c r="W260" s="116"/>
      <c r="X260" s="116"/>
      <c r="Y260" s="116"/>
      <c r="Z260" s="116"/>
      <c r="AA260" s="116"/>
      <c r="AB260" s="116"/>
      <c r="AC260" s="116"/>
    </row>
    <row r="261" spans="1:29" x14ac:dyDescent="0.55000000000000004">
      <c r="A261" s="116"/>
      <c r="B261" s="125">
        <v>217</v>
      </c>
      <c r="C261" s="122">
        <f t="shared" si="11"/>
        <v>5.2080000000000002</v>
      </c>
      <c r="D261" s="122">
        <f t="shared" si="12"/>
        <v>5.0847986543155559E-18</v>
      </c>
      <c r="E261" s="127">
        <f t="shared" si="13"/>
        <v>1.7482041956534663E-44</v>
      </c>
      <c r="F261" s="116"/>
      <c r="G261" s="116"/>
      <c r="H261" s="120"/>
      <c r="I261" s="120"/>
      <c r="J261" s="120"/>
      <c r="K261" s="120"/>
      <c r="L261" s="116"/>
      <c r="M261" s="116"/>
      <c r="N261" s="116"/>
      <c r="O261" s="116"/>
      <c r="P261" s="116"/>
      <c r="Q261" s="116"/>
      <c r="R261" s="116"/>
      <c r="S261" s="116"/>
      <c r="T261" s="116"/>
      <c r="U261" s="116"/>
      <c r="V261" s="116"/>
      <c r="W261" s="116"/>
      <c r="X261" s="116"/>
      <c r="Y261" s="116"/>
      <c r="Z261" s="116"/>
      <c r="AA261" s="116"/>
      <c r="AB261" s="116"/>
      <c r="AC261" s="116"/>
    </row>
    <row r="262" spans="1:29" x14ac:dyDescent="0.55000000000000004">
      <c r="A262" s="116"/>
      <c r="B262" s="125">
        <v>218</v>
      </c>
      <c r="C262" s="122">
        <f t="shared" si="11"/>
        <v>5.2320000000000002</v>
      </c>
      <c r="D262" s="122">
        <f t="shared" si="12"/>
        <v>4.7561707456237501E-17</v>
      </c>
      <c r="E262" s="127">
        <f t="shared" si="13"/>
        <v>9.8126532218276652E-47</v>
      </c>
      <c r="F262" s="116"/>
      <c r="G262" s="116"/>
      <c r="H262" s="120"/>
      <c r="I262" s="120"/>
      <c r="J262" s="120"/>
      <c r="K262" s="120"/>
      <c r="L262" s="116"/>
      <c r="M262" s="116"/>
      <c r="N262" s="116"/>
      <c r="O262" s="116"/>
      <c r="P262" s="116"/>
      <c r="Q262" s="116"/>
      <c r="R262" s="116"/>
      <c r="S262" s="116"/>
      <c r="T262" s="116"/>
      <c r="U262" s="116"/>
      <c r="V262" s="116"/>
      <c r="W262" s="116"/>
      <c r="X262" s="116"/>
      <c r="Y262" s="116"/>
      <c r="Z262" s="116"/>
      <c r="AA262" s="116"/>
      <c r="AB262" s="116"/>
      <c r="AC262" s="116"/>
    </row>
    <row r="263" spans="1:29" x14ac:dyDescent="0.55000000000000004">
      <c r="A263" s="116"/>
      <c r="B263" s="125">
        <v>219</v>
      </c>
      <c r="C263" s="122">
        <f t="shared" si="11"/>
        <v>5.2560000000000002</v>
      </c>
      <c r="D263" s="122">
        <f t="shared" si="12"/>
        <v>4.1800775763746608E-16</v>
      </c>
      <c r="E263" s="127">
        <f t="shared" si="13"/>
        <v>4.8472084306106915E-49</v>
      </c>
      <c r="F263" s="116"/>
      <c r="G263" s="116"/>
      <c r="H263" s="120"/>
      <c r="I263" s="120"/>
      <c r="J263" s="120"/>
      <c r="K263" s="120"/>
      <c r="L263" s="116"/>
      <c r="M263" s="116"/>
      <c r="N263" s="116"/>
      <c r="O263" s="116"/>
      <c r="P263" s="116"/>
      <c r="Q263" s="116"/>
      <c r="R263" s="116"/>
      <c r="S263" s="116"/>
      <c r="T263" s="116"/>
      <c r="U263" s="116"/>
      <c r="V263" s="116"/>
      <c r="W263" s="116"/>
      <c r="X263" s="116"/>
      <c r="Y263" s="116"/>
      <c r="Z263" s="116"/>
      <c r="AA263" s="116"/>
      <c r="AB263" s="116"/>
      <c r="AC263" s="116"/>
    </row>
    <row r="264" spans="1:29" x14ac:dyDescent="0.55000000000000004">
      <c r="A264" s="116"/>
      <c r="B264" s="125">
        <v>220</v>
      </c>
      <c r="C264" s="122">
        <f t="shared" si="11"/>
        <v>5.28</v>
      </c>
      <c r="D264" s="122">
        <f t="shared" si="12"/>
        <v>3.4518703368942185E-15</v>
      </c>
      <c r="E264" s="127">
        <f t="shared" si="13"/>
        <v>2.107210342264139E-51</v>
      </c>
      <c r="F264" s="116"/>
      <c r="G264" s="116"/>
      <c r="H264" s="120"/>
      <c r="I264" s="120"/>
      <c r="J264" s="120"/>
      <c r="K264" s="120"/>
      <c r="L264" s="116"/>
      <c r="M264" s="116"/>
      <c r="N264" s="116"/>
      <c r="O264" s="116"/>
      <c r="P264" s="116"/>
      <c r="Q264" s="116"/>
      <c r="R264" s="116"/>
      <c r="S264" s="116"/>
      <c r="T264" s="116"/>
      <c r="U264" s="116"/>
      <c r="V264" s="116"/>
      <c r="W264" s="116"/>
      <c r="X264" s="116"/>
      <c r="Y264" s="116"/>
      <c r="Z264" s="116"/>
      <c r="AA264" s="116"/>
      <c r="AB264" s="116"/>
      <c r="AC264" s="116"/>
    </row>
    <row r="265" spans="1:29" x14ac:dyDescent="0.55000000000000004">
      <c r="A265" s="116"/>
      <c r="B265" s="125">
        <v>221</v>
      </c>
      <c r="C265" s="122">
        <f t="shared" si="11"/>
        <v>5.3040000000000003</v>
      </c>
      <c r="D265" s="122">
        <f t="shared" si="12"/>
        <v>2.678353113404118E-14</v>
      </c>
      <c r="E265" s="127">
        <f t="shared" si="13"/>
        <v>8.061855954705126E-54</v>
      </c>
      <c r="F265" s="116"/>
      <c r="G265" s="116"/>
      <c r="H265" s="120"/>
      <c r="I265" s="120"/>
      <c r="J265" s="120"/>
      <c r="K265" s="120"/>
      <c r="L265" s="116"/>
      <c r="M265" s="116"/>
      <c r="N265" s="116"/>
      <c r="O265" s="116"/>
      <c r="P265" s="116"/>
      <c r="Q265" s="116"/>
      <c r="R265" s="116"/>
      <c r="S265" s="116"/>
      <c r="T265" s="116"/>
      <c r="U265" s="116"/>
      <c r="V265" s="116"/>
      <c r="W265" s="116"/>
      <c r="X265" s="116"/>
      <c r="Y265" s="116"/>
      <c r="Z265" s="116"/>
      <c r="AA265" s="116"/>
      <c r="AB265" s="116"/>
      <c r="AC265" s="116"/>
    </row>
    <row r="266" spans="1:29" x14ac:dyDescent="0.55000000000000004">
      <c r="A266" s="116"/>
      <c r="B266" s="125">
        <v>222</v>
      </c>
      <c r="C266" s="122">
        <f t="shared" si="11"/>
        <v>5.3280000000000003</v>
      </c>
      <c r="D266" s="122">
        <f t="shared" si="12"/>
        <v>1.9526500697620137E-13</v>
      </c>
      <c r="E266" s="127">
        <f t="shared" si="13"/>
        <v>2.7143955193800952E-56</v>
      </c>
      <c r="F266" s="116"/>
      <c r="G266" s="116"/>
      <c r="H266" s="120"/>
      <c r="I266" s="120"/>
      <c r="J266" s="120"/>
      <c r="K266" s="120"/>
      <c r="L266" s="116"/>
      <c r="M266" s="116"/>
      <c r="N266" s="116"/>
      <c r="O266" s="116"/>
      <c r="P266" s="116"/>
      <c r="Q266" s="116"/>
      <c r="R266" s="116"/>
      <c r="S266" s="116"/>
      <c r="T266" s="116"/>
      <c r="U266" s="116"/>
      <c r="V266" s="116"/>
      <c r="W266" s="116"/>
      <c r="X266" s="116"/>
      <c r="Y266" s="116"/>
      <c r="Z266" s="116"/>
      <c r="AA266" s="116"/>
      <c r="AB266" s="116"/>
      <c r="AC266" s="116"/>
    </row>
    <row r="267" spans="1:29" x14ac:dyDescent="0.55000000000000004">
      <c r="A267" s="116"/>
      <c r="B267" s="125">
        <v>223</v>
      </c>
      <c r="C267" s="122">
        <f t="shared" si="11"/>
        <v>5.3520000000000003</v>
      </c>
      <c r="D267" s="122">
        <f t="shared" si="12"/>
        <v>1.337593767570488E-12</v>
      </c>
      <c r="E267" s="127">
        <f t="shared" si="13"/>
        <v>8.0430760669715632E-59</v>
      </c>
      <c r="F267" s="116"/>
      <c r="G267" s="116"/>
      <c r="H267" s="120"/>
      <c r="I267" s="120"/>
      <c r="J267" s="120"/>
      <c r="K267" s="120"/>
      <c r="L267" s="116"/>
      <c r="M267" s="116"/>
      <c r="N267" s="116"/>
      <c r="O267" s="116"/>
      <c r="P267" s="116"/>
      <c r="Q267" s="116"/>
      <c r="R267" s="116"/>
      <c r="S267" s="116"/>
      <c r="T267" s="116"/>
      <c r="U267" s="116"/>
      <c r="V267" s="116"/>
      <c r="W267" s="116"/>
      <c r="X267" s="116"/>
      <c r="Y267" s="116"/>
      <c r="Z267" s="116"/>
      <c r="AA267" s="116"/>
      <c r="AB267" s="116"/>
      <c r="AC267" s="116"/>
    </row>
    <row r="268" spans="1:29" x14ac:dyDescent="0.55000000000000004">
      <c r="A268" s="116"/>
      <c r="B268" s="125">
        <v>224</v>
      </c>
      <c r="C268" s="122">
        <f t="shared" si="11"/>
        <v>5.3760000000000003</v>
      </c>
      <c r="D268" s="122">
        <f t="shared" si="12"/>
        <v>8.6092888585781793E-12</v>
      </c>
      <c r="E268" s="127">
        <f t="shared" si="13"/>
        <v>2.0974043914926458E-61</v>
      </c>
      <c r="F268" s="116"/>
      <c r="G268" s="116"/>
      <c r="H268" s="120"/>
      <c r="I268" s="120"/>
      <c r="J268" s="120"/>
      <c r="K268" s="120"/>
      <c r="L268" s="116"/>
      <c r="M268" s="116"/>
      <c r="N268" s="116"/>
      <c r="O268" s="116"/>
      <c r="P268" s="116"/>
      <c r="Q268" s="116"/>
      <c r="R268" s="116"/>
      <c r="S268" s="116"/>
      <c r="T268" s="116"/>
      <c r="U268" s="116"/>
      <c r="V268" s="116"/>
      <c r="W268" s="116"/>
      <c r="X268" s="116"/>
      <c r="Y268" s="116"/>
      <c r="Z268" s="116"/>
      <c r="AA268" s="116"/>
      <c r="AB268" s="116"/>
      <c r="AC268" s="116"/>
    </row>
    <row r="269" spans="1:29" x14ac:dyDescent="0.55000000000000004">
      <c r="A269" s="116"/>
      <c r="B269" s="125">
        <v>225</v>
      </c>
      <c r="C269" s="122">
        <f t="shared" si="11"/>
        <v>5.4</v>
      </c>
      <c r="D269" s="122">
        <f t="shared" si="12"/>
        <v>5.2065920410984091E-11</v>
      </c>
      <c r="E269" s="127">
        <f t="shared" si="13"/>
        <v>4.8134129336992868E-64</v>
      </c>
      <c r="F269" s="116"/>
      <c r="G269" s="116"/>
      <c r="H269" s="120"/>
      <c r="I269" s="120"/>
      <c r="J269" s="120"/>
      <c r="K269" s="120"/>
      <c r="L269" s="116"/>
      <c r="M269" s="116"/>
      <c r="N269" s="116"/>
      <c r="O269" s="116"/>
      <c r="P269" s="116"/>
      <c r="Q269" s="116"/>
      <c r="R269" s="116"/>
      <c r="S269" s="116"/>
      <c r="T269" s="116"/>
      <c r="U269" s="116"/>
      <c r="V269" s="116"/>
      <c r="W269" s="116"/>
      <c r="X269" s="116"/>
      <c r="Y269" s="116"/>
      <c r="Z269" s="116"/>
      <c r="AA269" s="116"/>
      <c r="AB269" s="116"/>
      <c r="AC269" s="116"/>
    </row>
    <row r="270" spans="1:29" x14ac:dyDescent="0.55000000000000004">
      <c r="A270" s="116"/>
      <c r="B270" s="125">
        <v>226</v>
      </c>
      <c r="C270" s="122">
        <f t="shared" si="11"/>
        <v>5.4240000000000004</v>
      </c>
      <c r="D270" s="122">
        <f t="shared" si="12"/>
        <v>2.9585781705266165E-10</v>
      </c>
      <c r="E270" s="127">
        <f t="shared" si="13"/>
        <v>9.7215389121011822E-67</v>
      </c>
      <c r="F270" s="116"/>
      <c r="G270" s="116"/>
      <c r="H270" s="120"/>
      <c r="I270" s="120"/>
      <c r="J270" s="120"/>
      <c r="K270" s="120"/>
      <c r="L270" s="116"/>
      <c r="M270" s="116"/>
      <c r="N270" s="116"/>
      <c r="O270" s="116"/>
      <c r="P270" s="116"/>
      <c r="Q270" s="116"/>
      <c r="R270" s="116"/>
      <c r="S270" s="116"/>
      <c r="T270" s="116"/>
      <c r="U270" s="116"/>
      <c r="V270" s="116"/>
      <c r="W270" s="116"/>
      <c r="X270" s="116"/>
      <c r="Y270" s="116"/>
      <c r="Z270" s="116"/>
      <c r="AA270" s="116"/>
      <c r="AB270" s="116"/>
      <c r="AC270" s="116"/>
    </row>
    <row r="271" spans="1:29" x14ac:dyDescent="0.55000000000000004">
      <c r="A271" s="116"/>
      <c r="B271" s="125">
        <v>227</v>
      </c>
      <c r="C271" s="122">
        <f t="shared" si="11"/>
        <v>5.4480000000000004</v>
      </c>
      <c r="D271" s="122">
        <f t="shared" si="12"/>
        <v>1.5796314601813595E-9</v>
      </c>
      <c r="E271" s="127">
        <f t="shared" si="13"/>
        <v>1.7279368550488569E-69</v>
      </c>
      <c r="F271" s="116"/>
      <c r="G271" s="116"/>
      <c r="H271" s="120"/>
      <c r="I271" s="120"/>
      <c r="J271" s="120"/>
      <c r="K271" s="120"/>
      <c r="L271" s="116"/>
      <c r="M271" s="116"/>
      <c r="N271" s="116"/>
      <c r="O271" s="116"/>
      <c r="P271" s="116"/>
      <c r="Q271" s="116"/>
      <c r="R271" s="116"/>
      <c r="S271" s="116"/>
      <c r="T271" s="116"/>
      <c r="U271" s="116"/>
      <c r="V271" s="116"/>
      <c r="W271" s="116"/>
      <c r="X271" s="116"/>
      <c r="Y271" s="116"/>
      <c r="Z271" s="116"/>
      <c r="AA271" s="116"/>
      <c r="AB271" s="116"/>
      <c r="AC271" s="116"/>
    </row>
    <row r="272" spans="1:29" x14ac:dyDescent="0.55000000000000004">
      <c r="A272" s="116"/>
      <c r="B272" s="125">
        <v>228</v>
      </c>
      <c r="C272" s="122">
        <f t="shared" si="11"/>
        <v>5.4720000000000004</v>
      </c>
      <c r="D272" s="122">
        <f t="shared" si="12"/>
        <v>7.92449742122675E-9</v>
      </c>
      <c r="E272" s="127">
        <f t="shared" si="13"/>
        <v>2.7029105122469512E-72</v>
      </c>
      <c r="F272" s="116"/>
      <c r="G272" s="116"/>
      <c r="H272" s="120"/>
      <c r="I272" s="120"/>
      <c r="J272" s="120"/>
      <c r="K272" s="120"/>
      <c r="L272" s="116"/>
      <c r="M272" s="116"/>
      <c r="N272" s="116"/>
      <c r="O272" s="116"/>
      <c r="P272" s="116"/>
      <c r="Q272" s="116"/>
      <c r="R272" s="116"/>
      <c r="S272" s="116"/>
      <c r="T272" s="116"/>
      <c r="U272" s="116"/>
      <c r="V272" s="116"/>
      <c r="W272" s="116"/>
      <c r="X272" s="116"/>
      <c r="Y272" s="116"/>
      <c r="Z272" s="116"/>
      <c r="AA272" s="116"/>
      <c r="AB272" s="116"/>
      <c r="AC272" s="116"/>
    </row>
    <row r="273" spans="1:29" x14ac:dyDescent="0.55000000000000004">
      <c r="A273" s="116"/>
      <c r="B273" s="125">
        <v>229</v>
      </c>
      <c r="C273" s="122">
        <f t="shared" si="11"/>
        <v>5.4960000000000004</v>
      </c>
      <c r="D273" s="122">
        <f t="shared" si="12"/>
        <v>3.7353466346819096E-8</v>
      </c>
      <c r="E273" s="127">
        <f t="shared" si="13"/>
        <v>3.7208864559350872E-75</v>
      </c>
      <c r="F273" s="116"/>
      <c r="G273" s="116"/>
      <c r="H273" s="120"/>
      <c r="I273" s="120"/>
      <c r="J273" s="120"/>
      <c r="K273" s="120"/>
      <c r="L273" s="116"/>
      <c r="M273" s="116"/>
      <c r="N273" s="116"/>
      <c r="O273" s="116"/>
      <c r="P273" s="116"/>
      <c r="Q273" s="116"/>
      <c r="R273" s="116"/>
      <c r="S273" s="116"/>
      <c r="T273" s="116"/>
      <c r="U273" s="116"/>
      <c r="V273" s="116"/>
      <c r="W273" s="116"/>
      <c r="X273" s="116"/>
      <c r="Y273" s="116"/>
      <c r="Z273" s="116"/>
      <c r="AA273" s="116"/>
      <c r="AB273" s="116"/>
      <c r="AC273" s="116"/>
    </row>
    <row r="274" spans="1:29" x14ac:dyDescent="0.55000000000000004">
      <c r="A274" s="116"/>
      <c r="B274" s="125">
        <v>230</v>
      </c>
      <c r="C274" s="122">
        <f t="shared" si="11"/>
        <v>5.52</v>
      </c>
      <c r="D274" s="122">
        <f t="shared" si="12"/>
        <v>1.6543725638109979E-7</v>
      </c>
      <c r="E274" s="127">
        <f t="shared" si="13"/>
        <v>4.5078776323274224E-78</v>
      </c>
      <c r="F274" s="116"/>
      <c r="G274" s="116"/>
      <c r="H274" s="120"/>
      <c r="I274" s="120"/>
      <c r="J274" s="120"/>
      <c r="K274" s="120"/>
      <c r="L274" s="116"/>
      <c r="M274" s="116"/>
      <c r="N274" s="116"/>
      <c r="O274" s="116"/>
      <c r="P274" s="116"/>
      <c r="Q274" s="116"/>
      <c r="R274" s="116"/>
      <c r="S274" s="116"/>
      <c r="T274" s="116"/>
      <c r="U274" s="116"/>
      <c r="V274" s="116"/>
      <c r="W274" s="116"/>
      <c r="X274" s="116"/>
      <c r="Y274" s="116"/>
      <c r="Z274" s="116"/>
      <c r="AA274" s="116"/>
      <c r="AB274" s="116"/>
      <c r="AC274" s="116"/>
    </row>
    <row r="275" spans="1:29" x14ac:dyDescent="0.55000000000000004">
      <c r="A275" s="116"/>
      <c r="B275" s="125">
        <v>231</v>
      </c>
      <c r="C275" s="122">
        <f t="shared" si="11"/>
        <v>5.5439999999999996</v>
      </c>
      <c r="D275" s="122">
        <f t="shared" si="12"/>
        <v>6.8846038601526177E-7</v>
      </c>
      <c r="E275" s="127">
        <f t="shared" si="13"/>
        <v>4.806276703051458E-81</v>
      </c>
      <c r="F275" s="116"/>
      <c r="G275" s="116"/>
      <c r="H275" s="120"/>
      <c r="I275" s="120"/>
      <c r="J275" s="120"/>
      <c r="K275" s="120"/>
      <c r="L275" s="116"/>
      <c r="M275" s="116"/>
      <c r="N275" s="116"/>
      <c r="O275" s="116"/>
      <c r="P275" s="116"/>
      <c r="Q275" s="116"/>
      <c r="R275" s="116"/>
      <c r="S275" s="116"/>
      <c r="T275" s="116"/>
      <c r="U275" s="116"/>
      <c r="V275" s="116"/>
      <c r="W275" s="116"/>
      <c r="X275" s="116"/>
      <c r="Y275" s="116"/>
      <c r="Z275" s="116"/>
      <c r="AA275" s="116"/>
      <c r="AB275" s="116"/>
      <c r="AC275" s="116"/>
    </row>
    <row r="276" spans="1:29" x14ac:dyDescent="0.55000000000000004">
      <c r="A276" s="116"/>
      <c r="B276" s="125">
        <v>232</v>
      </c>
      <c r="C276" s="122">
        <f t="shared" si="11"/>
        <v>5.5679999999999996</v>
      </c>
      <c r="D276" s="122">
        <f t="shared" si="12"/>
        <v>2.6919551543420755E-6</v>
      </c>
      <c r="E276" s="127">
        <f t="shared" si="13"/>
        <v>4.5097905501496317E-84</v>
      </c>
      <c r="F276" s="116"/>
      <c r="G276" s="116"/>
      <c r="H276" s="120"/>
      <c r="I276" s="120"/>
      <c r="J276" s="120"/>
      <c r="K276" s="120"/>
      <c r="L276" s="116"/>
      <c r="M276" s="116"/>
      <c r="N276" s="116"/>
      <c r="O276" s="116"/>
      <c r="P276" s="116"/>
      <c r="Q276" s="116"/>
      <c r="R276" s="116"/>
      <c r="S276" s="116"/>
      <c r="T276" s="116"/>
      <c r="U276" s="116"/>
      <c r="V276" s="116"/>
      <c r="W276" s="116"/>
      <c r="X276" s="116"/>
      <c r="Y276" s="116"/>
      <c r="Z276" s="116"/>
      <c r="AA276" s="116"/>
      <c r="AB276" s="116"/>
      <c r="AC276" s="116"/>
    </row>
    <row r="277" spans="1:29" x14ac:dyDescent="0.55000000000000004">
      <c r="A277" s="116"/>
      <c r="B277" s="125">
        <v>233</v>
      </c>
      <c r="C277" s="122">
        <f t="shared" si="11"/>
        <v>5.5919999999999996</v>
      </c>
      <c r="D277" s="122">
        <f t="shared" si="12"/>
        <v>9.8900824681177011E-6</v>
      </c>
      <c r="E277" s="127">
        <f t="shared" si="13"/>
        <v>3.7240450422181717E-87</v>
      </c>
      <c r="F277" s="116"/>
      <c r="G277" s="116"/>
      <c r="H277" s="120"/>
      <c r="I277" s="120"/>
      <c r="J277" s="120"/>
      <c r="K277" s="120"/>
      <c r="L277" s="116"/>
      <c r="M277" s="116"/>
      <c r="N277" s="116"/>
      <c r="O277" s="116"/>
      <c r="P277" s="116"/>
      <c r="Q277" s="116"/>
      <c r="R277" s="116"/>
      <c r="S277" s="116"/>
      <c r="T277" s="116"/>
      <c r="U277" s="116"/>
      <c r="V277" s="116"/>
      <c r="W277" s="116"/>
      <c r="X277" s="116"/>
      <c r="Y277" s="116"/>
      <c r="Z277" s="116"/>
      <c r="AA277" s="116"/>
      <c r="AB277" s="116"/>
      <c r="AC277" s="116"/>
    </row>
    <row r="278" spans="1:29" x14ac:dyDescent="0.55000000000000004">
      <c r="A278" s="116"/>
      <c r="B278" s="125">
        <v>234</v>
      </c>
      <c r="C278" s="122">
        <f t="shared" si="11"/>
        <v>5.6159999999999997</v>
      </c>
      <c r="D278" s="122">
        <f t="shared" si="12"/>
        <v>3.414092102687433E-5</v>
      </c>
      <c r="E278" s="127">
        <f t="shared" si="13"/>
        <v>2.7063529127532284E-90</v>
      </c>
      <c r="F278" s="116"/>
      <c r="G278" s="116"/>
      <c r="H278" s="120"/>
      <c r="I278" s="120"/>
      <c r="J278" s="120"/>
      <c r="K278" s="120"/>
      <c r="L278" s="116"/>
      <c r="M278" s="116"/>
      <c r="N278" s="116"/>
      <c r="O278" s="116"/>
      <c r="P278" s="116"/>
      <c r="Q278" s="116"/>
      <c r="R278" s="116"/>
      <c r="S278" s="116"/>
      <c r="T278" s="116"/>
      <c r="U278" s="116"/>
      <c r="V278" s="116"/>
      <c r="W278" s="116"/>
      <c r="X278" s="116"/>
      <c r="Y278" s="116"/>
      <c r="Z278" s="116"/>
      <c r="AA278" s="116"/>
      <c r="AB278" s="116"/>
      <c r="AC278" s="116"/>
    </row>
    <row r="279" spans="1:29" x14ac:dyDescent="0.55000000000000004">
      <c r="A279" s="116"/>
      <c r="B279" s="125">
        <v>235</v>
      </c>
      <c r="C279" s="122">
        <f t="shared" si="11"/>
        <v>5.64</v>
      </c>
      <c r="D279" s="122">
        <f t="shared" si="12"/>
        <v>1.1073726185526794E-4</v>
      </c>
      <c r="E279" s="127">
        <f t="shared" si="13"/>
        <v>1.7308717224449988E-93</v>
      </c>
      <c r="F279" s="116"/>
      <c r="G279" s="116"/>
      <c r="H279" s="120"/>
      <c r="I279" s="120"/>
      <c r="J279" s="120"/>
      <c r="K279" s="120"/>
      <c r="L279" s="116"/>
      <c r="M279" s="116"/>
      <c r="N279" s="116"/>
      <c r="O279" s="116"/>
      <c r="P279" s="116"/>
      <c r="Q279" s="116"/>
      <c r="R279" s="116"/>
      <c r="S279" s="116"/>
      <c r="T279" s="116"/>
      <c r="U279" s="116"/>
      <c r="V279" s="116"/>
      <c r="W279" s="116"/>
      <c r="X279" s="116"/>
      <c r="Y279" s="116"/>
      <c r="Z279" s="116"/>
      <c r="AA279" s="116"/>
      <c r="AB279" s="116"/>
      <c r="AC279" s="116"/>
    </row>
    <row r="280" spans="1:29" x14ac:dyDescent="0.55000000000000004">
      <c r="A280" s="116"/>
      <c r="B280" s="125">
        <v>236</v>
      </c>
      <c r="C280" s="122">
        <f t="shared" si="11"/>
        <v>5.6639999999999997</v>
      </c>
      <c r="D280" s="122">
        <f t="shared" si="12"/>
        <v>3.3748584035012586E-4</v>
      </c>
      <c r="E280" s="127">
        <f t="shared" si="13"/>
        <v>9.742183100030727E-97</v>
      </c>
      <c r="F280" s="116"/>
      <c r="G280" s="116"/>
      <c r="H280" s="120"/>
      <c r="I280" s="120"/>
      <c r="J280" s="120"/>
      <c r="K280" s="120"/>
      <c r="L280" s="116"/>
      <c r="M280" s="116"/>
      <c r="N280" s="116"/>
      <c r="O280" s="116"/>
      <c r="P280" s="116"/>
      <c r="Q280" s="116"/>
      <c r="R280" s="116"/>
      <c r="S280" s="116"/>
      <c r="T280" s="116"/>
      <c r="U280" s="116"/>
      <c r="V280" s="116"/>
      <c r="W280" s="116"/>
      <c r="X280" s="116"/>
      <c r="Y280" s="116"/>
      <c r="Z280" s="116"/>
      <c r="AA280" s="116"/>
      <c r="AB280" s="116"/>
      <c r="AC280" s="116"/>
    </row>
    <row r="281" spans="1:29" x14ac:dyDescent="0.55000000000000004">
      <c r="A281" s="116"/>
      <c r="B281" s="125">
        <v>237</v>
      </c>
      <c r="C281" s="122">
        <f t="shared" si="11"/>
        <v>5.6879999999999997</v>
      </c>
      <c r="D281" s="122">
        <f t="shared" si="12"/>
        <v>9.664080954687633E-4</v>
      </c>
      <c r="E281" s="127">
        <f t="shared" si="13"/>
        <v>4.8256813728829588E-100</v>
      </c>
      <c r="F281" s="116"/>
      <c r="G281" s="116"/>
      <c r="H281" s="120"/>
      <c r="I281" s="120"/>
      <c r="J281" s="120"/>
      <c r="K281" s="120"/>
      <c r="L281" s="116"/>
      <c r="M281" s="116"/>
      <c r="N281" s="116"/>
      <c r="O281" s="116"/>
      <c r="P281" s="116"/>
      <c r="Q281" s="116"/>
      <c r="R281" s="116"/>
      <c r="S281" s="116"/>
      <c r="T281" s="116"/>
      <c r="U281" s="116"/>
      <c r="V281" s="116"/>
      <c r="W281" s="116"/>
      <c r="X281" s="116"/>
      <c r="Y281" s="116"/>
      <c r="Z281" s="116"/>
      <c r="AA281" s="116"/>
      <c r="AB281" s="116"/>
      <c r="AC281" s="116"/>
    </row>
    <row r="282" spans="1:29" x14ac:dyDescent="0.55000000000000004">
      <c r="A282" s="116"/>
      <c r="B282" s="125">
        <v>238</v>
      </c>
      <c r="C282" s="122">
        <f t="shared" si="11"/>
        <v>5.7119999999999997</v>
      </c>
      <c r="D282" s="122">
        <f t="shared" si="12"/>
        <v>2.6002121912447928E-3</v>
      </c>
      <c r="E282" s="127">
        <f t="shared" si="13"/>
        <v>2.1036425632141689E-103</v>
      </c>
      <c r="F282" s="116"/>
      <c r="G282" s="116"/>
      <c r="H282" s="120"/>
      <c r="I282" s="120"/>
      <c r="J282" s="120"/>
      <c r="K282" s="120"/>
      <c r="L282" s="116"/>
      <c r="M282" s="116"/>
      <c r="N282" s="116"/>
      <c r="O282" s="116"/>
      <c r="P282" s="116"/>
      <c r="Q282" s="116"/>
      <c r="R282" s="116"/>
      <c r="S282" s="116"/>
      <c r="T282" s="116"/>
      <c r="U282" s="116"/>
      <c r="V282" s="116"/>
      <c r="W282" s="116"/>
      <c r="X282" s="116"/>
      <c r="Y282" s="116"/>
      <c r="Z282" s="116"/>
      <c r="AA282" s="116"/>
      <c r="AB282" s="116"/>
      <c r="AC282" s="116"/>
    </row>
    <row r="283" spans="1:29" x14ac:dyDescent="0.55000000000000004">
      <c r="A283" s="116"/>
      <c r="B283" s="125">
        <v>239</v>
      </c>
      <c r="C283" s="122">
        <f t="shared" si="11"/>
        <v>5.7359999999999998</v>
      </c>
      <c r="D283" s="122">
        <f t="shared" si="12"/>
        <v>6.5735542094472969E-3</v>
      </c>
      <c r="E283" s="127">
        <f t="shared" si="13"/>
        <v>8.0704212888396525E-107</v>
      </c>
      <c r="F283" s="116"/>
      <c r="G283" s="116"/>
      <c r="H283" s="120"/>
      <c r="I283" s="120"/>
      <c r="J283" s="120"/>
      <c r="K283" s="120"/>
      <c r="L283" s="116"/>
      <c r="M283" s="116"/>
      <c r="N283" s="116"/>
      <c r="O283" s="116"/>
      <c r="P283" s="116"/>
      <c r="Q283" s="116"/>
      <c r="R283" s="116"/>
      <c r="S283" s="116"/>
      <c r="T283" s="116"/>
      <c r="U283" s="116"/>
      <c r="V283" s="116"/>
      <c r="W283" s="116"/>
      <c r="X283" s="116"/>
      <c r="Y283" s="116"/>
      <c r="Z283" s="116"/>
      <c r="AA283" s="116"/>
      <c r="AB283" s="116"/>
      <c r="AC283" s="116"/>
    </row>
    <row r="284" spans="1:29" x14ac:dyDescent="0.55000000000000004">
      <c r="A284" s="116"/>
      <c r="B284" s="125">
        <v>240</v>
      </c>
      <c r="C284" s="122">
        <f t="shared" si="11"/>
        <v>5.76</v>
      </c>
      <c r="D284" s="122">
        <f t="shared" si="12"/>
        <v>1.5614746392169155E-2</v>
      </c>
      <c r="E284" s="127">
        <f t="shared" si="13"/>
        <v>2.724779816595018E-110</v>
      </c>
      <c r="F284" s="116"/>
      <c r="G284" s="116"/>
      <c r="H284" s="120"/>
      <c r="I284" s="120"/>
      <c r="J284" s="120"/>
      <c r="K284" s="120"/>
      <c r="L284" s="116"/>
      <c r="M284" s="116"/>
      <c r="N284" s="116"/>
      <c r="O284" s="116"/>
      <c r="P284" s="116"/>
      <c r="Q284" s="116"/>
      <c r="R284" s="116"/>
      <c r="S284" s="116"/>
      <c r="T284" s="116"/>
      <c r="U284" s="116"/>
      <c r="V284" s="116"/>
      <c r="W284" s="116"/>
      <c r="X284" s="116"/>
      <c r="Y284" s="116"/>
      <c r="Z284" s="116"/>
      <c r="AA284" s="116"/>
      <c r="AB284" s="116"/>
      <c r="AC284" s="116"/>
    </row>
    <row r="285" spans="1:29" x14ac:dyDescent="0.55000000000000004">
      <c r="A285" s="116"/>
      <c r="B285" s="125">
        <v>241</v>
      </c>
      <c r="C285" s="122">
        <f t="shared" si="11"/>
        <v>5.7839999999999998</v>
      </c>
      <c r="D285" s="122">
        <f t="shared" si="12"/>
        <v>3.4850807800176437E-2</v>
      </c>
      <c r="E285" s="127">
        <f t="shared" si="13"/>
        <v>8.0961318410055644E-114</v>
      </c>
      <c r="F285" s="116"/>
      <c r="G285" s="116"/>
      <c r="H285" s="120"/>
      <c r="I285" s="120"/>
      <c r="J285" s="120"/>
      <c r="K285" s="120"/>
      <c r="L285" s="116"/>
      <c r="M285" s="116"/>
      <c r="N285" s="116"/>
      <c r="O285" s="116"/>
      <c r="P285" s="116"/>
      <c r="Q285" s="116"/>
      <c r="R285" s="116"/>
      <c r="S285" s="116"/>
      <c r="T285" s="116"/>
      <c r="U285" s="116"/>
      <c r="V285" s="116"/>
      <c r="W285" s="116"/>
      <c r="X285" s="116"/>
      <c r="Y285" s="116"/>
      <c r="Z285" s="116"/>
      <c r="AA285" s="116"/>
      <c r="AB285" s="116"/>
      <c r="AC285" s="116"/>
    </row>
    <row r="286" spans="1:29" x14ac:dyDescent="0.55000000000000004">
      <c r="A286" s="116"/>
      <c r="B286" s="125">
        <v>242</v>
      </c>
      <c r="C286" s="122">
        <f t="shared" si="11"/>
        <v>5.8079999999999998</v>
      </c>
      <c r="D286" s="122">
        <f t="shared" si="12"/>
        <v>7.3085965851684656E-2</v>
      </c>
      <c r="E286" s="127">
        <f t="shared" si="13"/>
        <v>2.1170673802229483E-117</v>
      </c>
      <c r="F286" s="116"/>
      <c r="G286" s="116"/>
      <c r="H286" s="120"/>
      <c r="I286" s="120"/>
      <c r="J286" s="120"/>
      <c r="K286" s="120"/>
      <c r="L286" s="116"/>
      <c r="M286" s="116"/>
      <c r="N286" s="116"/>
      <c r="O286" s="116"/>
      <c r="P286" s="116"/>
      <c r="Q286" s="116"/>
      <c r="R286" s="116"/>
      <c r="S286" s="116"/>
      <c r="T286" s="116"/>
      <c r="U286" s="116"/>
      <c r="V286" s="116"/>
      <c r="W286" s="116"/>
      <c r="X286" s="116"/>
      <c r="Y286" s="116"/>
      <c r="Z286" s="116"/>
      <c r="AA286" s="116"/>
      <c r="AB286" s="116"/>
      <c r="AC286" s="116"/>
    </row>
    <row r="287" spans="1:29" x14ac:dyDescent="0.55000000000000004">
      <c r="A287" s="116"/>
      <c r="B287" s="125">
        <v>243</v>
      </c>
      <c r="C287" s="122">
        <f t="shared" si="11"/>
        <v>5.8319999999999999</v>
      </c>
      <c r="D287" s="122">
        <f t="shared" si="12"/>
        <v>0.14401189330939473</v>
      </c>
      <c r="E287" s="127">
        <f t="shared" si="13"/>
        <v>4.8719490744525572E-121</v>
      </c>
      <c r="F287" s="116"/>
      <c r="G287" s="116"/>
      <c r="H287" s="120"/>
      <c r="I287" s="120"/>
      <c r="J287" s="120"/>
      <c r="K287" s="120"/>
      <c r="L287" s="116"/>
      <c r="M287" s="116"/>
      <c r="N287" s="116"/>
      <c r="O287" s="116"/>
      <c r="P287" s="116"/>
      <c r="Q287" s="116"/>
      <c r="R287" s="116"/>
      <c r="S287" s="116"/>
      <c r="T287" s="116"/>
      <c r="U287" s="116"/>
      <c r="V287" s="116"/>
      <c r="W287" s="116"/>
      <c r="X287" s="116"/>
      <c r="Y287" s="116"/>
      <c r="Z287" s="116"/>
      <c r="AA287" s="116"/>
      <c r="AB287" s="116"/>
      <c r="AC287" s="116"/>
    </row>
    <row r="288" spans="1:29" x14ac:dyDescent="0.55000000000000004">
      <c r="A288" s="116"/>
      <c r="B288" s="125">
        <v>244</v>
      </c>
      <c r="C288" s="122">
        <f t="shared" si="11"/>
        <v>5.8559999999999999</v>
      </c>
      <c r="D288" s="122">
        <f t="shared" si="12"/>
        <v>0.26662812409905706</v>
      </c>
      <c r="E288" s="127">
        <f t="shared" si="13"/>
        <v>9.8669232526563604E-125</v>
      </c>
      <c r="F288" s="116"/>
      <c r="G288" s="116"/>
      <c r="H288" s="120"/>
      <c r="I288" s="120"/>
      <c r="J288" s="120"/>
      <c r="K288" s="120"/>
      <c r="L288" s="116"/>
      <c r="M288" s="116"/>
      <c r="N288" s="116"/>
      <c r="O288" s="116"/>
      <c r="P288" s="116"/>
      <c r="Q288" s="116"/>
      <c r="R288" s="116"/>
      <c r="S288" s="116"/>
      <c r="T288" s="116"/>
      <c r="U288" s="116"/>
      <c r="V288" s="116"/>
      <c r="W288" s="116"/>
      <c r="X288" s="116"/>
      <c r="Y288" s="116"/>
      <c r="Z288" s="116"/>
      <c r="AA288" s="116"/>
      <c r="AB288" s="116"/>
      <c r="AC288" s="116"/>
    </row>
    <row r="289" spans="1:29" x14ac:dyDescent="0.55000000000000004">
      <c r="A289" s="116"/>
      <c r="B289" s="125">
        <v>245</v>
      </c>
      <c r="C289" s="122">
        <f t="shared" si="11"/>
        <v>5.88</v>
      </c>
      <c r="D289" s="122">
        <f t="shared" si="12"/>
        <v>0.46382780744762314</v>
      </c>
      <c r="E289" s="127">
        <f t="shared" si="13"/>
        <v>1.7586187975504327E-128</v>
      </c>
      <c r="F289" s="116"/>
      <c r="G289" s="116"/>
      <c r="H289" s="120"/>
      <c r="I289" s="120"/>
      <c r="J289" s="120"/>
      <c r="K289" s="120"/>
      <c r="L289" s="116"/>
      <c r="M289" s="116"/>
      <c r="N289" s="116"/>
      <c r="O289" s="116"/>
      <c r="P289" s="116"/>
      <c r="Q289" s="116"/>
      <c r="R289" s="116"/>
      <c r="S289" s="116"/>
      <c r="T289" s="116"/>
      <c r="U289" s="116"/>
      <c r="V289" s="116"/>
      <c r="W289" s="116"/>
      <c r="X289" s="116"/>
      <c r="Y289" s="116"/>
      <c r="Z289" s="116"/>
      <c r="AA289" s="116"/>
      <c r="AB289" s="116"/>
      <c r="AC289" s="116"/>
    </row>
    <row r="290" spans="1:29" x14ac:dyDescent="0.55000000000000004">
      <c r="A290" s="116"/>
      <c r="B290" s="125">
        <v>246</v>
      </c>
      <c r="C290" s="122">
        <f t="shared" si="11"/>
        <v>5.9039999999999999</v>
      </c>
      <c r="D290" s="122">
        <f t="shared" si="12"/>
        <v>0.75814248502915005</v>
      </c>
      <c r="E290" s="127">
        <f t="shared" si="13"/>
        <v>2.7584976757828355E-132</v>
      </c>
      <c r="F290" s="116"/>
      <c r="G290" s="116"/>
      <c r="H290" s="120"/>
      <c r="I290" s="120"/>
      <c r="J290" s="120"/>
      <c r="K290" s="120"/>
      <c r="L290" s="116"/>
      <c r="M290" s="116"/>
      <c r="N290" s="116"/>
      <c r="O290" s="116"/>
      <c r="P290" s="116"/>
      <c r="Q290" s="116"/>
      <c r="R290" s="116"/>
      <c r="S290" s="116"/>
      <c r="T290" s="116"/>
      <c r="U290" s="116"/>
      <c r="V290" s="116"/>
      <c r="W290" s="116"/>
      <c r="X290" s="116"/>
      <c r="Y290" s="116"/>
      <c r="Z290" s="116"/>
      <c r="AA290" s="116"/>
      <c r="AB290" s="116"/>
      <c r="AC290" s="116"/>
    </row>
    <row r="291" spans="1:29" x14ac:dyDescent="0.55000000000000004">
      <c r="A291" s="116"/>
      <c r="B291" s="125">
        <v>247</v>
      </c>
      <c r="C291" s="122">
        <f t="shared" si="11"/>
        <v>5.9279999999999999</v>
      </c>
      <c r="D291" s="122">
        <f t="shared" si="12"/>
        <v>1.1643622446738313</v>
      </c>
      <c r="E291" s="127">
        <f t="shared" si="13"/>
        <v>3.8078907908946908E-136</v>
      </c>
      <c r="F291" s="116"/>
      <c r="G291" s="116"/>
      <c r="H291" s="120"/>
      <c r="I291" s="120"/>
      <c r="J291" s="120"/>
      <c r="K291" s="120"/>
      <c r="L291" s="116"/>
      <c r="M291" s="116"/>
      <c r="N291" s="116"/>
      <c r="O291" s="116"/>
      <c r="P291" s="116"/>
      <c r="Q291" s="116"/>
      <c r="R291" s="116"/>
      <c r="S291" s="116"/>
      <c r="T291" s="116"/>
      <c r="U291" s="116"/>
      <c r="V291" s="116"/>
      <c r="W291" s="116"/>
      <c r="X291" s="116"/>
      <c r="Y291" s="116"/>
      <c r="Z291" s="116"/>
      <c r="AA291" s="116"/>
      <c r="AB291" s="116"/>
      <c r="AC291" s="116"/>
    </row>
    <row r="292" spans="1:29" x14ac:dyDescent="0.55000000000000004">
      <c r="A292" s="116"/>
      <c r="B292" s="125">
        <v>248</v>
      </c>
      <c r="C292" s="122">
        <f t="shared" si="11"/>
        <v>5.952</v>
      </c>
      <c r="D292" s="122">
        <f t="shared" si="12"/>
        <v>1.6802295664946223</v>
      </c>
      <c r="E292" s="127">
        <f t="shared" si="13"/>
        <v>4.6260177754419191E-140</v>
      </c>
      <c r="F292" s="116"/>
      <c r="G292" s="116"/>
      <c r="H292" s="120"/>
      <c r="I292" s="120"/>
      <c r="J292" s="120"/>
      <c r="K292" s="120"/>
      <c r="L292" s="116"/>
      <c r="M292" s="116"/>
      <c r="N292" s="116"/>
      <c r="O292" s="116"/>
      <c r="P292" s="116"/>
      <c r="Q292" s="116"/>
      <c r="R292" s="116"/>
      <c r="S292" s="116"/>
      <c r="T292" s="116"/>
      <c r="U292" s="116"/>
      <c r="V292" s="116"/>
      <c r="W292" s="116"/>
      <c r="X292" s="116"/>
      <c r="Y292" s="116"/>
      <c r="Z292" s="116"/>
      <c r="AA292" s="116"/>
      <c r="AB292" s="116"/>
      <c r="AC292" s="116"/>
    </row>
    <row r="293" spans="1:29" x14ac:dyDescent="0.55000000000000004">
      <c r="A293" s="116"/>
      <c r="B293" s="125">
        <v>249</v>
      </c>
      <c r="C293" s="122">
        <f t="shared" si="11"/>
        <v>5.976</v>
      </c>
      <c r="D293" s="122">
        <f t="shared" si="12"/>
        <v>2.2782026789727854</v>
      </c>
      <c r="E293" s="127">
        <f t="shared" si="13"/>
        <v>4.9458513651702707E-144</v>
      </c>
      <c r="F293" s="116"/>
      <c r="G293" s="116"/>
      <c r="H293" s="120"/>
      <c r="I293" s="120"/>
      <c r="J293" s="120"/>
      <c r="K293" s="120"/>
      <c r="L293" s="116"/>
      <c r="M293" s="116"/>
      <c r="N293" s="116"/>
      <c r="O293" s="116"/>
      <c r="P293" s="116"/>
      <c r="Q293" s="116"/>
      <c r="R293" s="116"/>
      <c r="S293" s="116"/>
      <c r="T293" s="116"/>
      <c r="U293" s="116"/>
      <c r="V293" s="116"/>
      <c r="W293" s="116"/>
      <c r="X293" s="116"/>
      <c r="Y293" s="116"/>
      <c r="Z293" s="116"/>
      <c r="AA293" s="116"/>
      <c r="AB293" s="116"/>
      <c r="AC293" s="116"/>
    </row>
    <row r="294" spans="1:29" x14ac:dyDescent="0.55000000000000004">
      <c r="A294" s="116"/>
      <c r="B294" s="125">
        <v>250</v>
      </c>
      <c r="C294" s="122">
        <f t="shared" si="11"/>
        <v>6</v>
      </c>
      <c r="D294" s="122">
        <f t="shared" si="12"/>
        <v>2.90241374147412</v>
      </c>
      <c r="E294" s="127">
        <f t="shared" si="13"/>
        <v>4.6535648956528176E-148</v>
      </c>
      <c r="F294" s="116"/>
      <c r="G294" s="116"/>
      <c r="H294" s="120"/>
      <c r="I294" s="120"/>
      <c r="J294" s="120"/>
      <c r="K294" s="120"/>
      <c r="L294" s="116"/>
      <c r="M294" s="116"/>
      <c r="N294" s="116"/>
      <c r="O294" s="116"/>
      <c r="P294" s="116"/>
      <c r="Q294" s="116"/>
      <c r="R294" s="116"/>
      <c r="S294" s="116"/>
      <c r="T294" s="116"/>
      <c r="U294" s="116"/>
      <c r="V294" s="116"/>
      <c r="W294" s="116"/>
      <c r="X294" s="116"/>
      <c r="Y294" s="116"/>
      <c r="Z294" s="116"/>
      <c r="AA294" s="116"/>
      <c r="AB294" s="116"/>
      <c r="AC294" s="116"/>
    </row>
    <row r="295" spans="1:29" x14ac:dyDescent="0.55000000000000004">
      <c r="A295" s="116"/>
      <c r="B295" s="125">
        <v>251</v>
      </c>
      <c r="C295" s="122">
        <f t="shared" si="11"/>
        <v>6.024</v>
      </c>
      <c r="D295" s="122">
        <f t="shared" si="12"/>
        <v>3.4743175698370865</v>
      </c>
      <c r="E295" s="127">
        <f t="shared" si="13"/>
        <v>3.8533799318198671E-152</v>
      </c>
      <c r="F295" s="116"/>
      <c r="G295" s="116"/>
      <c r="H295" s="120"/>
      <c r="I295" s="120"/>
      <c r="J295" s="120"/>
      <c r="K295" s="120"/>
      <c r="L295" s="116"/>
      <c r="M295" s="116"/>
      <c r="N295" s="116"/>
      <c r="O295" s="116"/>
      <c r="P295" s="116"/>
      <c r="Q295" s="116"/>
      <c r="R295" s="116"/>
      <c r="S295" s="116"/>
      <c r="T295" s="116"/>
      <c r="U295" s="116"/>
      <c r="V295" s="116"/>
      <c r="W295" s="116"/>
      <c r="X295" s="116"/>
      <c r="Y295" s="116"/>
      <c r="Z295" s="116"/>
      <c r="AA295" s="116"/>
      <c r="AB295" s="116"/>
      <c r="AC295" s="116"/>
    </row>
    <row r="296" spans="1:29" x14ac:dyDescent="0.55000000000000004">
      <c r="A296" s="116"/>
      <c r="B296" s="125">
        <v>252</v>
      </c>
      <c r="C296" s="122">
        <f t="shared" si="11"/>
        <v>6.048</v>
      </c>
      <c r="D296" s="122">
        <f t="shared" si="12"/>
        <v>3.9077154443551394</v>
      </c>
      <c r="E296" s="127">
        <f t="shared" si="13"/>
        <v>4.5035841252841228E-156</v>
      </c>
      <c r="F296" s="116"/>
      <c r="G296" s="116"/>
      <c r="H296" s="120"/>
      <c r="I296" s="120"/>
      <c r="J296" s="120"/>
      <c r="K296" s="120"/>
      <c r="L296" s="116"/>
      <c r="M296" s="116"/>
      <c r="N296" s="116"/>
      <c r="O296" s="116"/>
      <c r="P296" s="116"/>
      <c r="Q296" s="116"/>
      <c r="R296" s="116"/>
      <c r="S296" s="116"/>
      <c r="T296" s="116"/>
      <c r="U296" s="116"/>
      <c r="V296" s="116"/>
      <c r="W296" s="116"/>
      <c r="X296" s="116"/>
      <c r="Y296" s="116"/>
      <c r="Z296" s="116"/>
      <c r="AA296" s="116"/>
      <c r="AB296" s="116"/>
      <c r="AC296" s="116"/>
    </row>
    <row r="297" spans="1:29" x14ac:dyDescent="0.55000000000000004">
      <c r="A297" s="116"/>
      <c r="B297" s="125">
        <v>253</v>
      </c>
      <c r="C297" s="122">
        <f t="shared" si="11"/>
        <v>6.0720000000000001</v>
      </c>
      <c r="D297" s="122">
        <f t="shared" si="12"/>
        <v>4.1297102135975265</v>
      </c>
      <c r="E297" s="127">
        <f t="shared" si="13"/>
        <v>8.0972550117817267E-155</v>
      </c>
      <c r="F297" s="116"/>
      <c r="G297" s="116"/>
      <c r="H297" s="120"/>
      <c r="I297" s="120"/>
      <c r="J297" s="120"/>
      <c r="K297" s="120"/>
      <c r="L297" s="116"/>
      <c r="M297" s="116"/>
      <c r="N297" s="116"/>
      <c r="O297" s="116"/>
      <c r="P297" s="116"/>
      <c r="Q297" s="116"/>
      <c r="R297" s="116"/>
      <c r="S297" s="116"/>
      <c r="T297" s="116"/>
      <c r="U297" s="116"/>
      <c r="V297" s="116"/>
      <c r="W297" s="116"/>
      <c r="X297" s="116"/>
      <c r="Y297" s="116"/>
      <c r="Z297" s="116"/>
      <c r="AA297" s="116"/>
      <c r="AB297" s="116"/>
      <c r="AC297" s="116"/>
    </row>
    <row r="298" spans="1:29" x14ac:dyDescent="0.55000000000000004">
      <c r="A298" s="116"/>
      <c r="B298" s="125">
        <v>254</v>
      </c>
      <c r="C298" s="122">
        <f t="shared" si="11"/>
        <v>6.0960000000000001</v>
      </c>
      <c r="D298" s="122">
        <f t="shared" si="12"/>
        <v>4.100713726407661</v>
      </c>
      <c r="E298" s="127">
        <f t="shared" si="13"/>
        <v>3.7870115413941004E-153</v>
      </c>
      <c r="F298" s="116"/>
      <c r="G298" s="116"/>
      <c r="H298" s="120"/>
      <c r="I298" s="120"/>
      <c r="J298" s="120"/>
      <c r="K298" s="120"/>
      <c r="L298" s="116"/>
      <c r="M298" s="116"/>
      <c r="N298" s="116"/>
      <c r="O298" s="116"/>
      <c r="P298" s="116"/>
      <c r="Q298" s="116"/>
      <c r="R298" s="116"/>
      <c r="S298" s="116"/>
      <c r="T298" s="116"/>
      <c r="U298" s="116"/>
      <c r="V298" s="116"/>
      <c r="W298" s="116"/>
      <c r="X298" s="116"/>
      <c r="Y298" s="116"/>
      <c r="Z298" s="116"/>
      <c r="AA298" s="116"/>
      <c r="AB298" s="116"/>
      <c r="AC298" s="116"/>
    </row>
    <row r="299" spans="1:29" x14ac:dyDescent="0.55000000000000004">
      <c r="A299" s="116"/>
      <c r="B299" s="125">
        <v>255</v>
      </c>
      <c r="C299" s="122">
        <f t="shared" si="11"/>
        <v>6.12</v>
      </c>
      <c r="D299" s="122">
        <f t="shared" si="12"/>
        <v>3.8259787522383948</v>
      </c>
      <c r="E299" s="127">
        <f t="shared" si="13"/>
        <v>1.7345248967475317E-151</v>
      </c>
      <c r="F299" s="116"/>
      <c r="G299" s="116"/>
      <c r="H299" s="120"/>
      <c r="I299" s="120"/>
      <c r="J299" s="120"/>
      <c r="K299" s="120"/>
      <c r="L299" s="116"/>
      <c r="M299" s="116"/>
      <c r="N299" s="116"/>
      <c r="O299" s="116"/>
      <c r="P299" s="116"/>
      <c r="Q299" s="116"/>
      <c r="R299" s="116"/>
      <c r="S299" s="116"/>
      <c r="T299" s="116"/>
      <c r="U299" s="116"/>
      <c r="V299" s="116"/>
      <c r="W299" s="116"/>
      <c r="X299" s="116"/>
      <c r="Y299" s="116"/>
      <c r="Z299" s="116"/>
      <c r="AA299" s="116"/>
      <c r="AB299" s="116"/>
      <c r="AC299" s="116"/>
    </row>
    <row r="300" spans="1:29" x14ac:dyDescent="0.55000000000000004">
      <c r="A300" s="116"/>
      <c r="B300" s="125">
        <v>256</v>
      </c>
      <c r="C300" s="122">
        <f t="shared" ref="C300:C363" si="14">B300*O$6*O$7/500</f>
        <v>6.1440000000000001</v>
      </c>
      <c r="D300" s="122">
        <f t="shared" ref="D300:D363" si="15">NORMDIST(C300,E$13,F$13/4,FALSE)+NORMDIST(C300,E$14,F$14/4,FALSE)+NORMDIST(C300,E$15,F$15/4,FALSE)+NORMDIST(C300,E$16,F$16/4,FALSE)+NORMDIST(C300,E$17,F$17/4,FALSE)</f>
        <v>3.354044986994583</v>
      </c>
      <c r="E300" s="127">
        <f t="shared" ref="E300:E363" si="16">NORMDIST(C300,E$18,F$18/4,FALSE)+NORMDIST(C300,E$19,F$19/4,FALSE)+NORMDIST(C300,E$20,F$20/4,FALSE)+NORMDIST(C300,E$21,F$21/4,FALSE)</f>
        <v>7.7801609030781748E-150</v>
      </c>
      <c r="F300" s="116"/>
      <c r="G300" s="116"/>
      <c r="H300" s="120"/>
      <c r="I300" s="120"/>
      <c r="J300" s="120"/>
      <c r="K300" s="120"/>
      <c r="L300" s="116"/>
      <c r="M300" s="116"/>
      <c r="N300" s="116"/>
      <c r="O300" s="116"/>
      <c r="P300" s="116"/>
      <c r="Q300" s="116"/>
      <c r="R300" s="116"/>
      <c r="S300" s="116"/>
      <c r="T300" s="116"/>
      <c r="U300" s="116"/>
      <c r="V300" s="116"/>
      <c r="W300" s="116"/>
      <c r="X300" s="116"/>
      <c r="Y300" s="116"/>
      <c r="Z300" s="116"/>
      <c r="AA300" s="116"/>
      <c r="AB300" s="116"/>
      <c r="AC300" s="116"/>
    </row>
    <row r="301" spans="1:29" x14ac:dyDescent="0.55000000000000004">
      <c r="A301" s="116"/>
      <c r="B301" s="125">
        <v>257</v>
      </c>
      <c r="C301" s="122">
        <f t="shared" si="14"/>
        <v>6.1680000000000001</v>
      </c>
      <c r="D301" s="122">
        <f t="shared" si="15"/>
        <v>2.7627299811311725</v>
      </c>
      <c r="E301" s="127">
        <f t="shared" si="16"/>
        <v>3.417596225328318E-148</v>
      </c>
      <c r="F301" s="116"/>
      <c r="G301" s="116"/>
      <c r="H301" s="120"/>
      <c r="I301" s="120"/>
      <c r="J301" s="120"/>
      <c r="K301" s="120"/>
      <c r="L301" s="116"/>
      <c r="M301" s="116"/>
      <c r="N301" s="116"/>
      <c r="O301" s="116"/>
      <c r="P301" s="116"/>
      <c r="Q301" s="116"/>
      <c r="R301" s="116"/>
      <c r="S301" s="116"/>
      <c r="T301" s="116"/>
      <c r="U301" s="116"/>
      <c r="V301" s="116"/>
      <c r="W301" s="116"/>
      <c r="X301" s="116"/>
      <c r="Y301" s="116"/>
      <c r="Z301" s="116"/>
      <c r="AA301" s="116"/>
      <c r="AB301" s="116"/>
      <c r="AC301" s="116"/>
    </row>
    <row r="302" spans="1:29" x14ac:dyDescent="0.55000000000000004">
      <c r="A302" s="116"/>
      <c r="B302" s="125">
        <v>258</v>
      </c>
      <c r="C302" s="122">
        <f t="shared" si="14"/>
        <v>6.1920000000000002</v>
      </c>
      <c r="D302" s="122">
        <f t="shared" si="15"/>
        <v>2.1382142801018116</v>
      </c>
      <c r="E302" s="127">
        <f t="shared" si="16"/>
        <v>1.4702021567528701E-146</v>
      </c>
      <c r="F302" s="116"/>
      <c r="G302" s="116"/>
      <c r="H302" s="120"/>
      <c r="I302" s="120"/>
      <c r="J302" s="120"/>
      <c r="K302" s="120"/>
      <c r="L302" s="116"/>
      <c r="M302" s="116"/>
      <c r="N302" s="116"/>
      <c r="O302" s="116"/>
      <c r="P302" s="116"/>
      <c r="Q302" s="116"/>
      <c r="R302" s="116"/>
      <c r="S302" s="116"/>
      <c r="T302" s="116"/>
      <c r="U302" s="116"/>
      <c r="V302" s="116"/>
      <c r="W302" s="116"/>
      <c r="X302" s="116"/>
      <c r="Y302" s="116"/>
      <c r="Z302" s="116"/>
      <c r="AA302" s="116"/>
      <c r="AB302" s="116"/>
      <c r="AC302" s="116"/>
    </row>
    <row r="303" spans="1:29" x14ac:dyDescent="0.55000000000000004">
      <c r="A303" s="116"/>
      <c r="B303" s="125">
        <v>259</v>
      </c>
      <c r="C303" s="122">
        <f t="shared" si="14"/>
        <v>6.2160000000000002</v>
      </c>
      <c r="D303" s="122">
        <f t="shared" si="15"/>
        <v>1.5549170952531635</v>
      </c>
      <c r="E303" s="127">
        <f t="shared" si="16"/>
        <v>6.1938044725571553E-145</v>
      </c>
      <c r="F303" s="116"/>
      <c r="G303" s="116"/>
      <c r="H303" s="120"/>
      <c r="I303" s="120"/>
      <c r="J303" s="120"/>
      <c r="K303" s="120"/>
      <c r="L303" s="116"/>
      <c r="M303" s="116"/>
      <c r="N303" s="116"/>
      <c r="O303" s="116"/>
      <c r="P303" s="116"/>
      <c r="Q303" s="116"/>
      <c r="R303" s="116"/>
      <c r="S303" s="116"/>
      <c r="T303" s="116"/>
      <c r="U303" s="116"/>
      <c r="V303" s="116"/>
      <c r="W303" s="116"/>
      <c r="X303" s="116"/>
      <c r="Y303" s="116"/>
      <c r="Z303" s="116"/>
      <c r="AA303" s="116"/>
      <c r="AB303" s="116"/>
      <c r="AC303" s="116"/>
    </row>
    <row r="304" spans="1:29" x14ac:dyDescent="0.55000000000000004">
      <c r="A304" s="116"/>
      <c r="B304" s="125">
        <v>260</v>
      </c>
      <c r="C304" s="122">
        <f t="shared" si="14"/>
        <v>6.24</v>
      </c>
      <c r="D304" s="122">
        <f t="shared" si="15"/>
        <v>1.0624450531913661</v>
      </c>
      <c r="E304" s="127">
        <f t="shared" si="16"/>
        <v>2.5554186426059356E-143</v>
      </c>
      <c r="F304" s="116"/>
      <c r="G304" s="116"/>
      <c r="H304" s="120"/>
      <c r="I304" s="120"/>
      <c r="J304" s="120"/>
      <c r="K304" s="120"/>
      <c r="L304" s="116"/>
      <c r="M304" s="116"/>
      <c r="N304" s="116"/>
      <c r="O304" s="116"/>
      <c r="P304" s="116"/>
      <c r="Q304" s="116"/>
      <c r="R304" s="116"/>
      <c r="S304" s="116"/>
      <c r="T304" s="116"/>
      <c r="U304" s="116"/>
      <c r="V304" s="116"/>
      <c r="W304" s="116"/>
      <c r="X304" s="116"/>
      <c r="Y304" s="116"/>
      <c r="Z304" s="116"/>
      <c r="AA304" s="116"/>
      <c r="AB304" s="116"/>
      <c r="AC304" s="116"/>
    </row>
    <row r="305" spans="1:29" x14ac:dyDescent="0.55000000000000004">
      <c r="A305" s="116"/>
      <c r="B305" s="125">
        <v>261</v>
      </c>
      <c r="C305" s="122">
        <f t="shared" si="14"/>
        <v>6.2640000000000002</v>
      </c>
      <c r="D305" s="122">
        <f t="shared" si="15"/>
        <v>0.68210140934656194</v>
      </c>
      <c r="E305" s="127">
        <f t="shared" si="16"/>
        <v>1.0325016583970194E-141</v>
      </c>
      <c r="F305" s="116"/>
      <c r="G305" s="116"/>
      <c r="H305" s="120"/>
      <c r="I305" s="120"/>
      <c r="J305" s="120"/>
      <c r="K305" s="120"/>
      <c r="L305" s="116"/>
      <c r="M305" s="116"/>
      <c r="N305" s="116"/>
      <c r="O305" s="116"/>
      <c r="P305" s="116"/>
      <c r="Q305" s="116"/>
      <c r="R305" s="116"/>
      <c r="S305" s="116"/>
      <c r="T305" s="116"/>
      <c r="U305" s="116"/>
      <c r="V305" s="116"/>
      <c r="W305" s="116"/>
      <c r="X305" s="116"/>
      <c r="Y305" s="116"/>
      <c r="Z305" s="116"/>
      <c r="AA305" s="116"/>
      <c r="AB305" s="116"/>
      <c r="AC305" s="116"/>
    </row>
    <row r="306" spans="1:29" x14ac:dyDescent="0.55000000000000004">
      <c r="A306" s="116"/>
      <c r="B306" s="125">
        <v>262</v>
      </c>
      <c r="C306" s="122">
        <f t="shared" si="14"/>
        <v>6.2880000000000003</v>
      </c>
      <c r="D306" s="122">
        <f t="shared" si="15"/>
        <v>0.41146665183171865</v>
      </c>
      <c r="E306" s="127">
        <f t="shared" si="16"/>
        <v>4.0854847020261979E-140</v>
      </c>
      <c r="F306" s="116"/>
      <c r="G306" s="116"/>
      <c r="H306" s="120"/>
      <c r="I306" s="120"/>
      <c r="J306" s="120"/>
      <c r="K306" s="120"/>
      <c r="L306" s="116"/>
      <c r="M306" s="116"/>
      <c r="N306" s="116"/>
      <c r="O306" s="116"/>
      <c r="P306" s="116"/>
      <c r="Q306" s="116"/>
      <c r="R306" s="116"/>
      <c r="S306" s="116"/>
      <c r="T306" s="116"/>
      <c r="U306" s="116"/>
      <c r="V306" s="116"/>
      <c r="W306" s="116"/>
      <c r="X306" s="116"/>
      <c r="Y306" s="116"/>
      <c r="Z306" s="116"/>
      <c r="AA306" s="116"/>
      <c r="AB306" s="116"/>
      <c r="AC306" s="116"/>
    </row>
    <row r="307" spans="1:29" x14ac:dyDescent="0.55000000000000004">
      <c r="A307" s="116"/>
      <c r="B307" s="125">
        <v>263</v>
      </c>
      <c r="C307" s="122">
        <f t="shared" si="14"/>
        <v>6.3120000000000003</v>
      </c>
      <c r="D307" s="122">
        <f t="shared" si="15"/>
        <v>0.23321880525626093</v>
      </c>
      <c r="E307" s="127">
        <f t="shared" si="16"/>
        <v>1.5831444800944675E-138</v>
      </c>
      <c r="F307" s="116"/>
      <c r="G307" s="116"/>
      <c r="H307" s="120"/>
      <c r="I307" s="120"/>
      <c r="J307" s="120"/>
      <c r="K307" s="120"/>
      <c r="L307" s="116"/>
      <c r="M307" s="116"/>
      <c r="N307" s="116"/>
      <c r="O307" s="116"/>
      <c r="P307" s="116"/>
      <c r="Q307" s="116"/>
      <c r="R307" s="116"/>
      <c r="S307" s="116"/>
      <c r="T307" s="116"/>
      <c r="U307" s="116"/>
      <c r="V307" s="116"/>
      <c r="W307" s="116"/>
      <c r="X307" s="116"/>
      <c r="Y307" s="116"/>
      <c r="Z307" s="116"/>
      <c r="AA307" s="116"/>
      <c r="AB307" s="116"/>
      <c r="AC307" s="116"/>
    </row>
    <row r="308" spans="1:29" x14ac:dyDescent="0.55000000000000004">
      <c r="A308" s="116"/>
      <c r="B308" s="125">
        <v>264</v>
      </c>
      <c r="C308" s="122">
        <f t="shared" si="14"/>
        <v>6.3360000000000003</v>
      </c>
      <c r="D308" s="122">
        <f t="shared" si="15"/>
        <v>0.12420403857115432</v>
      </c>
      <c r="E308" s="127">
        <f t="shared" si="16"/>
        <v>6.0078854708159054E-137</v>
      </c>
      <c r="F308" s="116"/>
      <c r="G308" s="116"/>
      <c r="H308" s="120"/>
      <c r="I308" s="120"/>
      <c r="J308" s="120"/>
      <c r="K308" s="120"/>
      <c r="L308" s="116"/>
      <c r="M308" s="116"/>
      <c r="N308" s="116"/>
      <c r="O308" s="116"/>
      <c r="P308" s="116"/>
      <c r="Q308" s="116"/>
      <c r="R308" s="116"/>
      <c r="S308" s="116"/>
      <c r="T308" s="116"/>
      <c r="U308" s="116"/>
      <c r="V308" s="116"/>
      <c r="W308" s="116"/>
      <c r="X308" s="116"/>
      <c r="Y308" s="116"/>
      <c r="Z308" s="116"/>
      <c r="AA308" s="116"/>
      <c r="AB308" s="116"/>
      <c r="AC308" s="116"/>
    </row>
    <row r="309" spans="1:29" x14ac:dyDescent="0.55000000000000004">
      <c r="A309" s="116"/>
      <c r="B309" s="125">
        <v>265</v>
      </c>
      <c r="C309" s="122">
        <f t="shared" si="14"/>
        <v>6.36</v>
      </c>
      <c r="D309" s="122">
        <f t="shared" si="15"/>
        <v>6.2151425832367609E-2</v>
      </c>
      <c r="E309" s="127">
        <f t="shared" si="16"/>
        <v>2.2327848193499998E-135</v>
      </c>
      <c r="F309" s="116"/>
      <c r="G309" s="116"/>
      <c r="H309" s="120"/>
      <c r="I309" s="120"/>
      <c r="J309" s="120"/>
      <c r="K309" s="120"/>
      <c r="L309" s="116"/>
      <c r="M309" s="116"/>
      <c r="N309" s="116"/>
      <c r="O309" s="116"/>
      <c r="P309" s="116"/>
      <c r="Q309" s="116"/>
      <c r="R309" s="116"/>
      <c r="S309" s="116"/>
      <c r="T309" s="116"/>
      <c r="U309" s="116"/>
      <c r="V309" s="116"/>
      <c r="W309" s="116"/>
      <c r="X309" s="116"/>
      <c r="Y309" s="116"/>
      <c r="Z309" s="116"/>
      <c r="AA309" s="116"/>
      <c r="AB309" s="116"/>
      <c r="AC309" s="116"/>
    </row>
    <row r="310" spans="1:29" x14ac:dyDescent="0.55000000000000004">
      <c r="A310" s="116"/>
      <c r="B310" s="125">
        <v>266</v>
      </c>
      <c r="C310" s="122">
        <f t="shared" si="14"/>
        <v>6.3840000000000003</v>
      </c>
      <c r="D310" s="122">
        <f t="shared" si="15"/>
        <v>2.9221984293968786E-2</v>
      </c>
      <c r="E310" s="127">
        <f t="shared" si="16"/>
        <v>8.126363186030455E-134</v>
      </c>
      <c r="F310" s="116"/>
      <c r="G310" s="116"/>
      <c r="H310" s="120"/>
      <c r="I310" s="120"/>
      <c r="J310" s="120"/>
      <c r="K310" s="120"/>
      <c r="L310" s="116"/>
      <c r="M310" s="116"/>
      <c r="N310" s="116"/>
      <c r="O310" s="116"/>
      <c r="P310" s="116"/>
      <c r="Q310" s="116"/>
      <c r="R310" s="116"/>
      <c r="S310" s="116"/>
      <c r="T310" s="116"/>
      <c r="U310" s="116"/>
      <c r="V310" s="116"/>
      <c r="W310" s="116"/>
      <c r="X310" s="116"/>
      <c r="Y310" s="116"/>
      <c r="Z310" s="116"/>
      <c r="AA310" s="116"/>
      <c r="AB310" s="116"/>
      <c r="AC310" s="116"/>
    </row>
    <row r="311" spans="1:29" x14ac:dyDescent="0.55000000000000004">
      <c r="A311" s="116"/>
      <c r="B311" s="125">
        <v>267</v>
      </c>
      <c r="C311" s="122">
        <f t="shared" si="14"/>
        <v>6.4080000000000004</v>
      </c>
      <c r="D311" s="122">
        <f t="shared" si="15"/>
        <v>1.2909562883352325E-2</v>
      </c>
      <c r="E311" s="127">
        <f t="shared" si="16"/>
        <v>2.8964745507402352E-132</v>
      </c>
      <c r="F311" s="116"/>
      <c r="G311" s="116"/>
      <c r="H311" s="120"/>
      <c r="I311" s="120"/>
      <c r="J311" s="120"/>
      <c r="K311" s="120"/>
      <c r="L311" s="116"/>
      <c r="M311" s="116"/>
      <c r="N311" s="116"/>
      <c r="O311" s="116"/>
      <c r="P311" s="116"/>
      <c r="Q311" s="116"/>
      <c r="R311" s="116"/>
      <c r="S311" s="116"/>
      <c r="T311" s="116"/>
      <c r="U311" s="116"/>
      <c r="V311" s="116"/>
      <c r="W311" s="116"/>
      <c r="X311" s="116"/>
      <c r="Y311" s="116"/>
      <c r="Z311" s="116"/>
      <c r="AA311" s="116"/>
      <c r="AB311" s="116"/>
      <c r="AC311" s="116"/>
    </row>
    <row r="312" spans="1:29" x14ac:dyDescent="0.55000000000000004">
      <c r="A312" s="116"/>
      <c r="B312" s="125">
        <v>268</v>
      </c>
      <c r="C312" s="122">
        <f t="shared" si="14"/>
        <v>6.4320000000000004</v>
      </c>
      <c r="D312" s="122">
        <f t="shared" si="15"/>
        <v>5.3586648972290931E-3</v>
      </c>
      <c r="E312" s="127">
        <f t="shared" si="16"/>
        <v>1.0110376710704815E-130</v>
      </c>
      <c r="F312" s="116"/>
      <c r="G312" s="116"/>
      <c r="H312" s="120"/>
      <c r="I312" s="120"/>
      <c r="J312" s="120"/>
      <c r="K312" s="120"/>
      <c r="L312" s="116"/>
      <c r="M312" s="116"/>
      <c r="N312" s="116"/>
      <c r="O312" s="116"/>
      <c r="P312" s="116"/>
      <c r="Q312" s="116"/>
      <c r="R312" s="116"/>
      <c r="S312" s="116"/>
      <c r="T312" s="116"/>
      <c r="U312" s="116"/>
      <c r="V312" s="116"/>
      <c r="W312" s="116"/>
      <c r="X312" s="116"/>
      <c r="Y312" s="116"/>
      <c r="Z312" s="116"/>
      <c r="AA312" s="116"/>
      <c r="AB312" s="116"/>
      <c r="AC312" s="116"/>
    </row>
    <row r="313" spans="1:29" x14ac:dyDescent="0.55000000000000004">
      <c r="A313" s="116"/>
      <c r="B313" s="125">
        <v>269</v>
      </c>
      <c r="C313" s="122">
        <f t="shared" si="14"/>
        <v>6.4560000000000004</v>
      </c>
      <c r="D313" s="122">
        <f t="shared" si="15"/>
        <v>2.0899932772966111E-3</v>
      </c>
      <c r="E313" s="127">
        <f t="shared" si="16"/>
        <v>3.4561222016425827E-129</v>
      </c>
      <c r="F313" s="116"/>
      <c r="G313" s="116"/>
      <c r="H313" s="120"/>
      <c r="I313" s="120"/>
      <c r="J313" s="120"/>
      <c r="K313" s="120"/>
      <c r="L313" s="116"/>
      <c r="M313" s="116"/>
      <c r="N313" s="116"/>
      <c r="O313" s="116"/>
      <c r="P313" s="116"/>
      <c r="Q313" s="116"/>
      <c r="R313" s="116"/>
      <c r="S313" s="116"/>
      <c r="T313" s="116"/>
      <c r="U313" s="116"/>
      <c r="V313" s="116"/>
      <c r="W313" s="116"/>
      <c r="X313" s="116"/>
      <c r="Y313" s="116"/>
      <c r="Z313" s="116"/>
      <c r="AA313" s="116"/>
      <c r="AB313" s="116"/>
      <c r="AC313" s="116"/>
    </row>
    <row r="314" spans="1:29" x14ac:dyDescent="0.55000000000000004">
      <c r="A314" s="116"/>
      <c r="B314" s="125">
        <v>270</v>
      </c>
      <c r="C314" s="122">
        <f t="shared" si="14"/>
        <v>6.48</v>
      </c>
      <c r="D314" s="122">
        <f t="shared" si="15"/>
        <v>7.659076487258361E-4</v>
      </c>
      <c r="E314" s="127">
        <f t="shared" si="16"/>
        <v>1.1570043020183851E-127</v>
      </c>
      <c r="F314" s="116"/>
      <c r="G314" s="116"/>
      <c r="H314" s="120"/>
      <c r="I314" s="120"/>
      <c r="J314" s="120"/>
      <c r="K314" s="120"/>
      <c r="L314" s="116"/>
      <c r="M314" s="116"/>
      <c r="N314" s="116"/>
      <c r="O314" s="116"/>
      <c r="P314" s="116"/>
      <c r="Q314" s="116"/>
      <c r="R314" s="116"/>
      <c r="S314" s="116"/>
      <c r="T314" s="116"/>
      <c r="U314" s="116"/>
      <c r="V314" s="116"/>
      <c r="W314" s="116"/>
      <c r="X314" s="116"/>
      <c r="Y314" s="116"/>
      <c r="Z314" s="116"/>
      <c r="AA314" s="116"/>
      <c r="AB314" s="116"/>
      <c r="AC314" s="116"/>
    </row>
    <row r="315" spans="1:29" x14ac:dyDescent="0.55000000000000004">
      <c r="A315" s="116"/>
      <c r="B315" s="125">
        <v>271</v>
      </c>
      <c r="C315" s="122">
        <f t="shared" si="14"/>
        <v>6.5039999999999996</v>
      </c>
      <c r="D315" s="122">
        <f t="shared" si="15"/>
        <v>2.6372490939412333E-4</v>
      </c>
      <c r="E315" s="127">
        <f t="shared" si="16"/>
        <v>3.793193426804385E-126</v>
      </c>
      <c r="F315" s="116"/>
      <c r="G315" s="116"/>
      <c r="H315" s="120"/>
      <c r="I315" s="120"/>
      <c r="J315" s="120"/>
      <c r="K315" s="120"/>
      <c r="L315" s="116"/>
      <c r="M315" s="116"/>
      <c r="N315" s="116"/>
      <c r="O315" s="116"/>
      <c r="P315" s="116"/>
      <c r="Q315" s="116"/>
      <c r="R315" s="116"/>
      <c r="S315" s="116"/>
      <c r="T315" s="116"/>
      <c r="U315" s="116"/>
      <c r="V315" s="116"/>
      <c r="W315" s="116"/>
      <c r="X315" s="116"/>
      <c r="Y315" s="116"/>
      <c r="Z315" s="116"/>
      <c r="AA315" s="116"/>
      <c r="AB315" s="116"/>
      <c r="AC315" s="116"/>
    </row>
    <row r="316" spans="1:29" x14ac:dyDescent="0.55000000000000004">
      <c r="A316" s="116"/>
      <c r="B316" s="125">
        <v>272</v>
      </c>
      <c r="C316" s="122">
        <f t="shared" si="14"/>
        <v>6.5279999999999996</v>
      </c>
      <c r="D316" s="122">
        <f t="shared" si="15"/>
        <v>8.532359088806299E-5</v>
      </c>
      <c r="E316" s="127">
        <f t="shared" si="16"/>
        <v>1.217864963381231E-124</v>
      </c>
      <c r="F316" s="116"/>
      <c r="G316" s="116"/>
      <c r="H316" s="120"/>
      <c r="I316" s="120"/>
      <c r="J316" s="120"/>
      <c r="K316" s="120"/>
      <c r="L316" s="116"/>
      <c r="M316" s="116"/>
      <c r="N316" s="116"/>
      <c r="O316" s="116"/>
      <c r="P316" s="116"/>
      <c r="Q316" s="116"/>
      <c r="R316" s="116"/>
      <c r="S316" s="116"/>
      <c r="T316" s="116"/>
      <c r="U316" s="116"/>
      <c r="V316" s="116"/>
      <c r="W316" s="116"/>
      <c r="X316" s="116"/>
      <c r="Y316" s="116"/>
      <c r="Z316" s="116"/>
      <c r="AA316" s="116"/>
      <c r="AB316" s="116"/>
      <c r="AC316" s="116"/>
    </row>
    <row r="317" spans="1:29" x14ac:dyDescent="0.55000000000000004">
      <c r="A317" s="116"/>
      <c r="B317" s="125">
        <v>273</v>
      </c>
      <c r="C317" s="122">
        <f t="shared" si="14"/>
        <v>6.5519999999999996</v>
      </c>
      <c r="D317" s="122">
        <f t="shared" si="15"/>
        <v>2.5937632060653967E-5</v>
      </c>
      <c r="E317" s="127">
        <f t="shared" si="16"/>
        <v>3.8292825732241501E-123</v>
      </c>
      <c r="F317" s="116"/>
      <c r="G317" s="116"/>
      <c r="H317" s="120"/>
      <c r="I317" s="120"/>
      <c r="J317" s="120"/>
      <c r="K317" s="120"/>
      <c r="L317" s="116"/>
      <c r="M317" s="116"/>
      <c r="N317" s="116"/>
      <c r="O317" s="116"/>
      <c r="P317" s="116"/>
      <c r="Q317" s="116"/>
      <c r="R317" s="116"/>
      <c r="S317" s="116"/>
      <c r="T317" s="116"/>
      <c r="U317" s="116"/>
      <c r="V317" s="116"/>
      <c r="W317" s="116"/>
      <c r="X317" s="116"/>
      <c r="Y317" s="116"/>
      <c r="Z317" s="116"/>
      <c r="AA317" s="116"/>
      <c r="AB317" s="116"/>
      <c r="AC317" s="116"/>
    </row>
    <row r="318" spans="1:29" x14ac:dyDescent="0.55000000000000004">
      <c r="A318" s="116"/>
      <c r="B318" s="125">
        <v>274</v>
      </c>
      <c r="C318" s="122">
        <f t="shared" si="14"/>
        <v>6.5759999999999996</v>
      </c>
      <c r="D318" s="122">
        <f t="shared" si="15"/>
        <v>7.4085762243664635E-6</v>
      </c>
      <c r="E318" s="127">
        <f t="shared" si="16"/>
        <v>1.1791249411579693E-121</v>
      </c>
      <c r="F318" s="116"/>
      <c r="G318" s="116"/>
      <c r="H318" s="120"/>
      <c r="I318" s="120"/>
      <c r="J318" s="120"/>
      <c r="K318" s="120"/>
      <c r="L318" s="116"/>
      <c r="M318" s="116"/>
      <c r="N318" s="116"/>
      <c r="O318" s="116"/>
      <c r="P318" s="116"/>
      <c r="Q318" s="116"/>
      <c r="R318" s="116"/>
      <c r="S318" s="116"/>
      <c r="T318" s="116"/>
      <c r="U318" s="116"/>
      <c r="V318" s="116"/>
      <c r="W318" s="116"/>
      <c r="X318" s="116"/>
      <c r="Y318" s="116"/>
      <c r="Z318" s="116"/>
      <c r="AA318" s="116"/>
      <c r="AB318" s="116"/>
      <c r="AC318" s="116"/>
    </row>
    <row r="319" spans="1:29" x14ac:dyDescent="0.55000000000000004">
      <c r="A319" s="116"/>
      <c r="B319" s="125">
        <v>275</v>
      </c>
      <c r="C319" s="122">
        <f t="shared" si="14"/>
        <v>6.6</v>
      </c>
      <c r="D319" s="122">
        <f t="shared" si="15"/>
        <v>1.9883022755488163E-6</v>
      </c>
      <c r="E319" s="127">
        <f t="shared" si="16"/>
        <v>3.5557102844901224E-120</v>
      </c>
      <c r="F319" s="116"/>
      <c r="G319" s="116"/>
      <c r="H319" s="120"/>
      <c r="I319" s="120"/>
      <c r="J319" s="120"/>
      <c r="K319" s="120"/>
      <c r="L319" s="116"/>
      <c r="M319" s="116"/>
      <c r="N319" s="116"/>
      <c r="O319" s="116"/>
      <c r="P319" s="116"/>
      <c r="Q319" s="116"/>
      <c r="R319" s="116"/>
      <c r="S319" s="116"/>
      <c r="T319" s="116"/>
      <c r="U319" s="116"/>
      <c r="V319" s="116"/>
      <c r="W319" s="116"/>
      <c r="X319" s="116"/>
      <c r="Y319" s="116"/>
      <c r="Z319" s="116"/>
      <c r="AA319" s="116"/>
      <c r="AB319" s="116"/>
      <c r="AC319" s="116"/>
    </row>
    <row r="320" spans="1:29" x14ac:dyDescent="0.55000000000000004">
      <c r="A320" s="116"/>
      <c r="B320" s="125">
        <v>276</v>
      </c>
      <c r="C320" s="122">
        <f t="shared" si="14"/>
        <v>6.6239999999999997</v>
      </c>
      <c r="D320" s="122">
        <f t="shared" si="15"/>
        <v>5.0138725849813947E-7</v>
      </c>
      <c r="E320" s="127">
        <f t="shared" si="16"/>
        <v>1.0500670757507979E-118</v>
      </c>
      <c r="F320" s="116"/>
      <c r="G320" s="116"/>
      <c r="H320" s="120"/>
      <c r="I320" s="120"/>
      <c r="J320" s="120"/>
      <c r="K320" s="120"/>
      <c r="L320" s="116"/>
      <c r="M320" s="116"/>
      <c r="N320" s="116"/>
      <c r="O320" s="116"/>
      <c r="P320" s="116"/>
      <c r="Q320" s="116"/>
      <c r="R320" s="116"/>
      <c r="S320" s="116"/>
      <c r="T320" s="116"/>
      <c r="U320" s="116"/>
      <c r="V320" s="116"/>
      <c r="W320" s="116"/>
      <c r="X320" s="116"/>
      <c r="Y320" s="116"/>
      <c r="Z320" s="116"/>
      <c r="AA320" s="116"/>
      <c r="AB320" s="116"/>
      <c r="AC320" s="116"/>
    </row>
    <row r="321" spans="1:29" x14ac:dyDescent="0.55000000000000004">
      <c r="A321" s="116"/>
      <c r="B321" s="125">
        <v>277</v>
      </c>
      <c r="C321" s="122">
        <f t="shared" si="14"/>
        <v>6.6479999999999997</v>
      </c>
      <c r="D321" s="122">
        <f t="shared" si="15"/>
        <v>1.1879752826016569E-7</v>
      </c>
      <c r="E321" s="127">
        <f t="shared" si="16"/>
        <v>3.0369094784323946E-117</v>
      </c>
      <c r="F321" s="116"/>
      <c r="G321" s="116"/>
      <c r="H321" s="120"/>
      <c r="I321" s="120"/>
      <c r="J321" s="120"/>
      <c r="K321" s="120"/>
      <c r="L321" s="116"/>
      <c r="M321" s="116"/>
      <c r="N321" s="116"/>
      <c r="O321" s="116"/>
      <c r="P321" s="116"/>
      <c r="Q321" s="116"/>
      <c r="R321" s="116"/>
      <c r="S321" s="116"/>
      <c r="T321" s="116"/>
      <c r="U321" s="116"/>
      <c r="V321" s="116"/>
      <c r="W321" s="116"/>
      <c r="X321" s="116"/>
      <c r="Y321" s="116"/>
      <c r="Z321" s="116"/>
      <c r="AA321" s="116"/>
      <c r="AB321" s="116"/>
      <c r="AC321" s="116"/>
    </row>
    <row r="322" spans="1:29" x14ac:dyDescent="0.55000000000000004">
      <c r="A322" s="116"/>
      <c r="B322" s="125">
        <v>278</v>
      </c>
      <c r="C322" s="122">
        <f t="shared" si="14"/>
        <v>6.6719999999999997</v>
      </c>
      <c r="D322" s="122">
        <f t="shared" si="15"/>
        <v>2.644750718487595E-8</v>
      </c>
      <c r="E322" s="127">
        <f t="shared" si="16"/>
        <v>8.6014324708578179E-116</v>
      </c>
      <c r="F322" s="116"/>
      <c r="G322" s="116"/>
      <c r="H322" s="120"/>
      <c r="I322" s="120"/>
      <c r="J322" s="120"/>
      <c r="K322" s="120"/>
      <c r="L322" s="116"/>
      <c r="M322" s="116"/>
      <c r="N322" s="116"/>
      <c r="O322" s="116"/>
      <c r="P322" s="116"/>
      <c r="Q322" s="116"/>
      <c r="R322" s="116"/>
      <c r="S322" s="116"/>
      <c r="T322" s="116"/>
      <c r="U322" s="116"/>
      <c r="V322" s="116"/>
      <c r="W322" s="116"/>
      <c r="X322" s="116"/>
      <c r="Y322" s="116"/>
      <c r="Z322" s="116"/>
      <c r="AA322" s="116"/>
      <c r="AB322" s="116"/>
      <c r="AC322" s="116"/>
    </row>
    <row r="323" spans="1:29" x14ac:dyDescent="0.55000000000000004">
      <c r="A323" s="116"/>
      <c r="B323" s="125">
        <v>279</v>
      </c>
      <c r="C323" s="122">
        <f t="shared" si="14"/>
        <v>6.6959999999999997</v>
      </c>
      <c r="D323" s="122">
        <f t="shared" si="15"/>
        <v>5.5322947523562488E-9</v>
      </c>
      <c r="E323" s="127">
        <f t="shared" si="16"/>
        <v>2.3857990030172119E-114</v>
      </c>
      <c r="F323" s="116"/>
      <c r="G323" s="116"/>
      <c r="H323" s="120"/>
      <c r="I323" s="120"/>
      <c r="J323" s="120"/>
      <c r="K323" s="120"/>
      <c r="L323" s="116"/>
      <c r="M323" s="116"/>
      <c r="N323" s="116"/>
      <c r="O323" s="116"/>
      <c r="P323" s="116"/>
      <c r="Q323" s="116"/>
      <c r="R323" s="116"/>
      <c r="S323" s="116"/>
      <c r="T323" s="116"/>
      <c r="U323" s="116"/>
      <c r="V323" s="116"/>
      <c r="W323" s="116"/>
      <c r="X323" s="116"/>
      <c r="Y323" s="116"/>
      <c r="Z323" s="116"/>
      <c r="AA323" s="116"/>
      <c r="AB323" s="116"/>
      <c r="AC323" s="116"/>
    </row>
    <row r="324" spans="1:29" x14ac:dyDescent="0.55000000000000004">
      <c r="A324" s="116"/>
      <c r="B324" s="125">
        <v>280</v>
      </c>
      <c r="C324" s="122">
        <f t="shared" si="14"/>
        <v>6.72</v>
      </c>
      <c r="D324" s="122">
        <f t="shared" si="15"/>
        <v>1.0873493648960597E-9</v>
      </c>
      <c r="E324" s="127">
        <f t="shared" si="16"/>
        <v>6.4806870955696838E-113</v>
      </c>
      <c r="F324" s="116"/>
      <c r="G324" s="116"/>
      <c r="H324" s="120"/>
      <c r="I324" s="120"/>
      <c r="J324" s="120"/>
      <c r="K324" s="120"/>
      <c r="L324" s="116"/>
      <c r="M324" s="116"/>
      <c r="N324" s="116"/>
      <c r="O324" s="116"/>
      <c r="P324" s="116"/>
      <c r="Q324" s="116"/>
      <c r="R324" s="116"/>
      <c r="S324" s="116"/>
      <c r="T324" s="116"/>
      <c r="U324" s="116"/>
      <c r="V324" s="116"/>
      <c r="W324" s="116"/>
      <c r="X324" s="116"/>
      <c r="Y324" s="116"/>
      <c r="Z324" s="116"/>
      <c r="AA324" s="116"/>
      <c r="AB324" s="116"/>
      <c r="AC324" s="116"/>
    </row>
    <row r="325" spans="1:29" x14ac:dyDescent="0.55000000000000004">
      <c r="A325" s="116"/>
      <c r="B325" s="125">
        <v>281</v>
      </c>
      <c r="C325" s="122">
        <f t="shared" si="14"/>
        <v>6.7439999999999998</v>
      </c>
      <c r="D325" s="122">
        <f t="shared" si="15"/>
        <v>2.0080574207739284E-10</v>
      </c>
      <c r="E325" s="127">
        <f t="shared" si="16"/>
        <v>1.7239806423766543E-111</v>
      </c>
      <c r="F325" s="116"/>
      <c r="G325" s="116"/>
      <c r="H325" s="120"/>
      <c r="I325" s="120"/>
      <c r="J325" s="120"/>
      <c r="K325" s="120"/>
      <c r="L325" s="116"/>
      <c r="M325" s="116"/>
      <c r="N325" s="116"/>
      <c r="O325" s="116"/>
      <c r="P325" s="116"/>
      <c r="Q325" s="116"/>
      <c r="R325" s="116"/>
      <c r="S325" s="116"/>
      <c r="T325" s="116"/>
      <c r="U325" s="116"/>
      <c r="V325" s="116"/>
      <c r="W325" s="116"/>
      <c r="X325" s="116"/>
      <c r="Y325" s="116"/>
      <c r="Z325" s="116"/>
      <c r="AA325" s="116"/>
      <c r="AB325" s="116"/>
      <c r="AC325" s="116"/>
    </row>
    <row r="326" spans="1:29" x14ac:dyDescent="0.55000000000000004">
      <c r="A326" s="116"/>
      <c r="B326" s="125">
        <v>282</v>
      </c>
      <c r="C326" s="122">
        <f t="shared" si="14"/>
        <v>6.7679999999999998</v>
      </c>
      <c r="D326" s="122">
        <f t="shared" si="15"/>
        <v>3.4843869404538976E-11</v>
      </c>
      <c r="E326" s="127">
        <f t="shared" si="16"/>
        <v>4.4912563958683883E-110</v>
      </c>
      <c r="F326" s="116"/>
      <c r="G326" s="116"/>
      <c r="H326" s="120"/>
      <c r="I326" s="120"/>
      <c r="J326" s="120"/>
      <c r="K326" s="120"/>
      <c r="L326" s="116"/>
      <c r="M326" s="116"/>
      <c r="N326" s="116"/>
      <c r="O326" s="116"/>
      <c r="P326" s="116"/>
      <c r="Q326" s="116"/>
      <c r="R326" s="116"/>
      <c r="S326" s="116"/>
      <c r="T326" s="116"/>
      <c r="U326" s="116"/>
      <c r="V326" s="116"/>
      <c r="W326" s="116"/>
      <c r="X326" s="116"/>
      <c r="Y326" s="116"/>
      <c r="Z326" s="116"/>
      <c r="AA326" s="116"/>
      <c r="AB326" s="116"/>
      <c r="AC326" s="116"/>
    </row>
    <row r="327" spans="1:29" x14ac:dyDescent="0.55000000000000004">
      <c r="A327" s="116"/>
      <c r="B327" s="125">
        <v>283</v>
      </c>
      <c r="C327" s="122">
        <f t="shared" si="14"/>
        <v>6.7919999999999998</v>
      </c>
      <c r="D327" s="122">
        <f t="shared" si="15"/>
        <v>5.6809354548708971E-12</v>
      </c>
      <c r="E327" s="127">
        <f t="shared" si="16"/>
        <v>1.1458491421317965E-108</v>
      </c>
      <c r="F327" s="116"/>
      <c r="G327" s="116"/>
      <c r="H327" s="120"/>
      <c r="I327" s="120"/>
      <c r="J327" s="120"/>
      <c r="K327" s="120"/>
      <c r="L327" s="116"/>
      <c r="M327" s="116"/>
      <c r="N327" s="116"/>
      <c r="O327" s="116"/>
      <c r="P327" s="116"/>
      <c r="Q327" s="116"/>
      <c r="R327" s="116"/>
      <c r="S327" s="116"/>
      <c r="T327" s="116"/>
      <c r="U327" s="116"/>
      <c r="V327" s="116"/>
      <c r="W327" s="116"/>
      <c r="X327" s="116"/>
      <c r="Y327" s="116"/>
      <c r="Z327" s="116"/>
      <c r="AA327" s="116"/>
      <c r="AB327" s="116"/>
      <c r="AC327" s="116"/>
    </row>
    <row r="328" spans="1:29" x14ac:dyDescent="0.55000000000000004">
      <c r="A328" s="116"/>
      <c r="B328" s="125">
        <v>284</v>
      </c>
      <c r="C328" s="122">
        <f t="shared" si="14"/>
        <v>6.8159999999999998</v>
      </c>
      <c r="D328" s="122">
        <f t="shared" si="15"/>
        <v>8.7027510503926972E-13</v>
      </c>
      <c r="E328" s="127">
        <f t="shared" si="16"/>
        <v>2.8629329097442347E-107</v>
      </c>
      <c r="F328" s="116"/>
      <c r="G328" s="116"/>
      <c r="H328" s="120"/>
      <c r="I328" s="120"/>
      <c r="J328" s="120"/>
      <c r="K328" s="120"/>
      <c r="L328" s="116"/>
      <c r="M328" s="116"/>
      <c r="N328" s="116"/>
      <c r="O328" s="116"/>
      <c r="P328" s="116"/>
      <c r="Q328" s="116"/>
      <c r="R328" s="116"/>
      <c r="S328" s="116"/>
      <c r="T328" s="116"/>
      <c r="U328" s="116"/>
      <c r="V328" s="116"/>
      <c r="W328" s="116"/>
      <c r="X328" s="116"/>
      <c r="Y328" s="116"/>
      <c r="Z328" s="116"/>
      <c r="AA328" s="116"/>
      <c r="AB328" s="116"/>
      <c r="AC328" s="116"/>
    </row>
    <row r="329" spans="1:29" x14ac:dyDescent="0.55000000000000004">
      <c r="A329" s="116"/>
      <c r="B329" s="125">
        <v>285</v>
      </c>
      <c r="C329" s="122">
        <f t="shared" si="14"/>
        <v>6.84</v>
      </c>
      <c r="D329" s="122">
        <f t="shared" si="15"/>
        <v>1.2526694713066476E-13</v>
      </c>
      <c r="E329" s="127">
        <f t="shared" si="16"/>
        <v>7.0051756498425828E-106</v>
      </c>
      <c r="F329" s="116"/>
      <c r="G329" s="116"/>
      <c r="H329" s="120"/>
      <c r="I329" s="120"/>
      <c r="J329" s="120"/>
      <c r="K329" s="120"/>
      <c r="L329" s="116"/>
      <c r="M329" s="116"/>
      <c r="N329" s="116"/>
      <c r="O329" s="116"/>
      <c r="P329" s="116"/>
      <c r="Q329" s="116"/>
      <c r="R329" s="116"/>
      <c r="S329" s="116"/>
      <c r="T329" s="116"/>
      <c r="U329" s="116"/>
      <c r="V329" s="116"/>
      <c r="W329" s="116"/>
      <c r="X329" s="116"/>
      <c r="Y329" s="116"/>
      <c r="Z329" s="116"/>
      <c r="AA329" s="116"/>
      <c r="AB329" s="116"/>
      <c r="AC329" s="116"/>
    </row>
    <row r="330" spans="1:29" x14ac:dyDescent="0.55000000000000004">
      <c r="A330" s="116"/>
      <c r="B330" s="125">
        <v>286</v>
      </c>
      <c r="C330" s="122">
        <f t="shared" si="14"/>
        <v>6.8639999999999999</v>
      </c>
      <c r="D330" s="122">
        <f t="shared" si="15"/>
        <v>1.6941804042832173E-14</v>
      </c>
      <c r="E330" s="127">
        <f t="shared" si="16"/>
        <v>1.6786146906045936E-104</v>
      </c>
      <c r="F330" s="116"/>
      <c r="G330" s="116"/>
      <c r="H330" s="120"/>
      <c r="I330" s="120"/>
      <c r="J330" s="120"/>
      <c r="K330" s="120"/>
      <c r="L330" s="116"/>
      <c r="M330" s="116"/>
      <c r="N330" s="116"/>
      <c r="O330" s="116"/>
      <c r="P330" s="116"/>
      <c r="Q330" s="116"/>
      <c r="R330" s="116"/>
      <c r="S330" s="116"/>
      <c r="T330" s="116"/>
      <c r="U330" s="116"/>
      <c r="V330" s="116"/>
      <c r="W330" s="116"/>
      <c r="X330" s="116"/>
      <c r="Y330" s="116"/>
      <c r="Z330" s="116"/>
      <c r="AA330" s="116"/>
      <c r="AB330" s="116"/>
      <c r="AC330" s="116"/>
    </row>
    <row r="331" spans="1:29" x14ac:dyDescent="0.55000000000000004">
      <c r="A331" s="116"/>
      <c r="B331" s="125">
        <v>287</v>
      </c>
      <c r="C331" s="122">
        <f t="shared" si="14"/>
        <v>6.8879999999999999</v>
      </c>
      <c r="D331" s="122">
        <f t="shared" si="15"/>
        <v>2.1529108310524796E-15</v>
      </c>
      <c r="E331" s="127">
        <f t="shared" si="16"/>
        <v>3.9391919288299107E-103</v>
      </c>
      <c r="F331" s="116"/>
      <c r="G331" s="116"/>
      <c r="H331" s="120"/>
      <c r="I331" s="120"/>
      <c r="J331" s="120"/>
      <c r="K331" s="120"/>
      <c r="L331" s="116"/>
      <c r="M331" s="116"/>
      <c r="N331" s="116"/>
      <c r="O331" s="116"/>
      <c r="P331" s="116"/>
      <c r="Q331" s="116"/>
      <c r="R331" s="116"/>
      <c r="S331" s="116"/>
      <c r="T331" s="116"/>
      <c r="U331" s="116"/>
      <c r="V331" s="116"/>
      <c r="W331" s="116"/>
      <c r="X331" s="116"/>
      <c r="Y331" s="116"/>
      <c r="Z331" s="116"/>
      <c r="AA331" s="116"/>
      <c r="AB331" s="116"/>
      <c r="AC331" s="116"/>
    </row>
    <row r="332" spans="1:29" x14ac:dyDescent="0.55000000000000004">
      <c r="A332" s="116"/>
      <c r="B332" s="125">
        <v>288</v>
      </c>
      <c r="C332" s="122">
        <f t="shared" si="14"/>
        <v>6.9119999999999999</v>
      </c>
      <c r="D332" s="122">
        <f t="shared" si="15"/>
        <v>2.5706068402088818E-16</v>
      </c>
      <c r="E332" s="127">
        <f t="shared" si="16"/>
        <v>9.0528931583305432E-102</v>
      </c>
      <c r="F332" s="116"/>
      <c r="G332" s="116"/>
      <c r="H332" s="120"/>
      <c r="I332" s="120"/>
      <c r="J332" s="120"/>
      <c r="K332" s="120"/>
      <c r="L332" s="116"/>
      <c r="M332" s="116"/>
      <c r="N332" s="116"/>
      <c r="O332" s="116"/>
      <c r="P332" s="116"/>
      <c r="Q332" s="116"/>
      <c r="R332" s="116"/>
      <c r="S332" s="116"/>
      <c r="T332" s="116"/>
      <c r="U332" s="116"/>
      <c r="V332" s="116"/>
      <c r="W332" s="116"/>
      <c r="X332" s="116"/>
      <c r="Y332" s="116"/>
      <c r="Z332" s="116"/>
      <c r="AA332" s="116"/>
      <c r="AB332" s="116"/>
      <c r="AC332" s="116"/>
    </row>
    <row r="333" spans="1:29" x14ac:dyDescent="0.55000000000000004">
      <c r="A333" s="116"/>
      <c r="B333" s="125">
        <v>289</v>
      </c>
      <c r="C333" s="122">
        <f t="shared" si="14"/>
        <v>6.9359999999999999</v>
      </c>
      <c r="D333" s="122">
        <f t="shared" si="15"/>
        <v>2.8839551538674704E-17</v>
      </c>
      <c r="E333" s="127">
        <f t="shared" si="16"/>
        <v>2.0374726138875837E-100</v>
      </c>
      <c r="F333" s="116"/>
      <c r="G333" s="116"/>
      <c r="H333" s="120"/>
      <c r="I333" s="120"/>
      <c r="J333" s="120"/>
      <c r="K333" s="120"/>
      <c r="L333" s="116"/>
      <c r="M333" s="116"/>
      <c r="N333" s="116"/>
      <c r="O333" s="116"/>
      <c r="P333" s="116"/>
      <c r="Q333" s="116"/>
      <c r="R333" s="116"/>
      <c r="S333" s="116"/>
      <c r="T333" s="116"/>
      <c r="U333" s="116"/>
      <c r="V333" s="116"/>
      <c r="W333" s="116"/>
      <c r="X333" s="116"/>
      <c r="Y333" s="116"/>
      <c r="Z333" s="116"/>
      <c r="AA333" s="116"/>
      <c r="AB333" s="116"/>
      <c r="AC333" s="116"/>
    </row>
    <row r="334" spans="1:29" x14ac:dyDescent="0.55000000000000004">
      <c r="A334" s="116"/>
      <c r="B334" s="125">
        <v>290</v>
      </c>
      <c r="C334" s="122">
        <f t="shared" si="14"/>
        <v>6.96</v>
      </c>
      <c r="D334" s="122">
        <f t="shared" si="15"/>
        <v>3.0400769344234252E-18</v>
      </c>
      <c r="E334" s="127">
        <f t="shared" si="16"/>
        <v>4.4907646646965697E-99</v>
      </c>
      <c r="F334" s="116"/>
      <c r="G334" s="116"/>
      <c r="H334" s="120"/>
      <c r="I334" s="120"/>
      <c r="J334" s="120"/>
      <c r="K334" s="120"/>
      <c r="L334" s="116"/>
      <c r="M334" s="116"/>
      <c r="N334" s="116"/>
      <c r="O334" s="116"/>
      <c r="P334" s="116"/>
      <c r="Q334" s="116"/>
      <c r="R334" s="116"/>
      <c r="S334" s="116"/>
      <c r="T334" s="116"/>
      <c r="U334" s="116"/>
      <c r="V334" s="116"/>
      <c r="W334" s="116"/>
      <c r="X334" s="116"/>
      <c r="Y334" s="116"/>
      <c r="Z334" s="116"/>
      <c r="AA334" s="116"/>
      <c r="AB334" s="116"/>
      <c r="AC334" s="116"/>
    </row>
    <row r="335" spans="1:29" x14ac:dyDescent="0.55000000000000004">
      <c r="A335" s="116"/>
      <c r="B335" s="125">
        <v>291</v>
      </c>
      <c r="C335" s="122">
        <f t="shared" si="14"/>
        <v>6.984</v>
      </c>
      <c r="D335" s="122">
        <f t="shared" si="15"/>
        <v>3.0110909503626382E-19</v>
      </c>
      <c r="E335" s="127">
        <f t="shared" si="16"/>
        <v>9.6933288182201478E-98</v>
      </c>
      <c r="F335" s="116"/>
      <c r="G335" s="116"/>
      <c r="H335" s="120"/>
      <c r="I335" s="120"/>
      <c r="J335" s="120"/>
      <c r="K335" s="120"/>
      <c r="L335" s="116"/>
      <c r="M335" s="116"/>
      <c r="N335" s="116"/>
      <c r="O335" s="116"/>
      <c r="P335" s="116"/>
      <c r="Q335" s="116"/>
      <c r="R335" s="116"/>
      <c r="S335" s="116"/>
      <c r="T335" s="116"/>
      <c r="U335" s="116"/>
      <c r="V335" s="116"/>
      <c r="W335" s="116"/>
      <c r="X335" s="116"/>
      <c r="Y335" s="116"/>
      <c r="Z335" s="116"/>
      <c r="AA335" s="116"/>
      <c r="AB335" s="116"/>
      <c r="AC335" s="116"/>
    </row>
    <row r="336" spans="1:29" x14ac:dyDescent="0.55000000000000004">
      <c r="A336" s="116"/>
      <c r="B336" s="125">
        <v>292</v>
      </c>
      <c r="C336" s="122">
        <f t="shared" si="14"/>
        <v>7.008</v>
      </c>
      <c r="D336" s="122">
        <f t="shared" si="15"/>
        <v>2.802246920918984E-20</v>
      </c>
      <c r="E336" s="127">
        <f t="shared" si="16"/>
        <v>2.0490366441782812E-96</v>
      </c>
      <c r="F336" s="116"/>
      <c r="G336" s="116"/>
      <c r="H336" s="120"/>
      <c r="I336" s="120"/>
      <c r="J336" s="120"/>
      <c r="K336" s="120"/>
      <c r="L336" s="116"/>
      <c r="M336" s="116"/>
      <c r="N336" s="116"/>
      <c r="O336" s="116"/>
      <c r="P336" s="116"/>
      <c r="Q336" s="116"/>
      <c r="R336" s="116"/>
      <c r="S336" s="116"/>
      <c r="T336" s="116"/>
      <c r="U336" s="116"/>
      <c r="V336" s="116"/>
      <c r="W336" s="116"/>
      <c r="X336" s="116"/>
      <c r="Y336" s="116"/>
      <c r="Z336" s="116"/>
      <c r="AA336" s="116"/>
      <c r="AB336" s="116"/>
      <c r="AC336" s="116"/>
    </row>
    <row r="337" spans="1:29" x14ac:dyDescent="0.55000000000000004">
      <c r="A337" s="116"/>
      <c r="B337" s="125">
        <v>293</v>
      </c>
      <c r="C337" s="122">
        <f t="shared" si="14"/>
        <v>7.032</v>
      </c>
      <c r="D337" s="122">
        <f t="shared" si="15"/>
        <v>2.4503727568491706E-21</v>
      </c>
      <c r="E337" s="127">
        <f t="shared" si="16"/>
        <v>4.2418043869106014E-95</v>
      </c>
      <c r="F337" s="116"/>
      <c r="G337" s="116"/>
      <c r="H337" s="120"/>
      <c r="I337" s="120"/>
      <c r="J337" s="120"/>
      <c r="K337" s="120"/>
      <c r="L337" s="116"/>
      <c r="M337" s="116"/>
      <c r="N337" s="116"/>
      <c r="O337" s="116"/>
      <c r="P337" s="116"/>
      <c r="Q337" s="116"/>
      <c r="R337" s="116"/>
      <c r="S337" s="116"/>
      <c r="T337" s="116"/>
      <c r="U337" s="116"/>
      <c r="V337" s="116"/>
      <c r="W337" s="116"/>
      <c r="X337" s="116"/>
      <c r="Y337" s="116"/>
      <c r="Z337" s="116"/>
      <c r="AA337" s="116"/>
      <c r="AB337" s="116"/>
      <c r="AC337" s="116"/>
    </row>
    <row r="338" spans="1:29" x14ac:dyDescent="0.55000000000000004">
      <c r="A338" s="116"/>
      <c r="B338" s="125">
        <v>294</v>
      </c>
      <c r="C338" s="122">
        <f t="shared" si="14"/>
        <v>7.056</v>
      </c>
      <c r="D338" s="122">
        <f t="shared" si="15"/>
        <v>2.0132659005145135E-22</v>
      </c>
      <c r="E338" s="127">
        <f t="shared" si="16"/>
        <v>8.599549095449021E-94</v>
      </c>
      <c r="F338" s="116"/>
      <c r="G338" s="116"/>
      <c r="H338" s="120"/>
      <c r="I338" s="120"/>
      <c r="J338" s="120"/>
      <c r="K338" s="120"/>
      <c r="L338" s="116"/>
      <c r="M338" s="116"/>
      <c r="N338" s="116"/>
      <c r="O338" s="116"/>
      <c r="P338" s="116"/>
      <c r="Q338" s="116"/>
      <c r="R338" s="116"/>
      <c r="S338" s="116"/>
      <c r="T338" s="116"/>
      <c r="U338" s="116"/>
      <c r="V338" s="116"/>
      <c r="W338" s="116"/>
      <c r="X338" s="116"/>
      <c r="Y338" s="116"/>
      <c r="Z338" s="116"/>
      <c r="AA338" s="116"/>
      <c r="AB338" s="116"/>
      <c r="AC338" s="116"/>
    </row>
    <row r="339" spans="1:29" x14ac:dyDescent="0.55000000000000004">
      <c r="A339" s="116"/>
      <c r="B339" s="125">
        <v>295</v>
      </c>
      <c r="C339" s="122">
        <f t="shared" si="14"/>
        <v>7.08</v>
      </c>
      <c r="D339" s="122">
        <f t="shared" si="15"/>
        <v>1.5542230586160903E-23</v>
      </c>
      <c r="E339" s="127">
        <f t="shared" si="16"/>
        <v>1.7073590276831551E-92</v>
      </c>
      <c r="F339" s="116"/>
      <c r="G339" s="116"/>
      <c r="H339" s="120"/>
      <c r="I339" s="120"/>
      <c r="J339" s="120"/>
      <c r="K339" s="120"/>
      <c r="L339" s="116"/>
      <c r="M339" s="116"/>
      <c r="N339" s="116"/>
      <c r="O339" s="116"/>
      <c r="P339" s="116"/>
      <c r="Q339" s="116"/>
      <c r="R339" s="116"/>
      <c r="S339" s="116"/>
      <c r="T339" s="116"/>
      <c r="U339" s="116"/>
      <c r="V339" s="116"/>
      <c r="W339" s="116"/>
      <c r="X339" s="116"/>
      <c r="Y339" s="116"/>
      <c r="Z339" s="116"/>
      <c r="AA339" s="116"/>
      <c r="AB339" s="116"/>
      <c r="AC339" s="116"/>
    </row>
    <row r="340" spans="1:29" x14ac:dyDescent="0.55000000000000004">
      <c r="A340" s="116"/>
      <c r="B340" s="125">
        <v>296</v>
      </c>
      <c r="C340" s="122">
        <f t="shared" si="14"/>
        <v>7.1040000000000001</v>
      </c>
      <c r="D340" s="122">
        <f t="shared" si="15"/>
        <v>1.1273760015251705E-24</v>
      </c>
      <c r="E340" s="127">
        <f t="shared" si="16"/>
        <v>3.3196948282041157E-91</v>
      </c>
      <c r="F340" s="116"/>
      <c r="G340" s="116"/>
      <c r="H340" s="120"/>
      <c r="I340" s="120"/>
      <c r="J340" s="120"/>
      <c r="K340" s="120"/>
      <c r="L340" s="116"/>
      <c r="M340" s="116"/>
      <c r="N340" s="116"/>
      <c r="O340" s="116"/>
      <c r="P340" s="116"/>
      <c r="Q340" s="116"/>
      <c r="R340" s="116"/>
      <c r="S340" s="116"/>
      <c r="T340" s="116"/>
      <c r="U340" s="116"/>
      <c r="V340" s="116"/>
      <c r="W340" s="116"/>
      <c r="X340" s="116"/>
      <c r="Y340" s="116"/>
      <c r="Z340" s="116"/>
      <c r="AA340" s="116"/>
      <c r="AB340" s="116"/>
      <c r="AC340" s="116"/>
    </row>
    <row r="341" spans="1:29" x14ac:dyDescent="0.55000000000000004">
      <c r="A341" s="116"/>
      <c r="B341" s="125">
        <v>297</v>
      </c>
      <c r="C341" s="122">
        <f t="shared" si="14"/>
        <v>7.1280000000000001</v>
      </c>
      <c r="D341" s="122">
        <f t="shared" si="15"/>
        <v>7.6836478294311417E-26</v>
      </c>
      <c r="E341" s="127">
        <f t="shared" si="16"/>
        <v>6.3211427797392459E-90</v>
      </c>
      <c r="F341" s="116"/>
      <c r="G341" s="116"/>
      <c r="H341" s="120"/>
      <c r="I341" s="120"/>
      <c r="J341" s="120"/>
      <c r="K341" s="120"/>
      <c r="L341" s="116"/>
      <c r="M341" s="116"/>
      <c r="N341" s="116"/>
      <c r="O341" s="116"/>
      <c r="P341" s="116"/>
      <c r="Q341" s="116"/>
      <c r="R341" s="116"/>
      <c r="S341" s="116"/>
      <c r="T341" s="116"/>
      <c r="U341" s="116"/>
      <c r="V341" s="116"/>
      <c r="W341" s="116"/>
      <c r="X341" s="116"/>
      <c r="Y341" s="116"/>
      <c r="Z341" s="116"/>
      <c r="AA341" s="116"/>
      <c r="AB341" s="116"/>
      <c r="AC341" s="116"/>
    </row>
    <row r="342" spans="1:29" x14ac:dyDescent="0.55000000000000004">
      <c r="A342" s="116"/>
      <c r="B342" s="125">
        <v>298</v>
      </c>
      <c r="C342" s="122">
        <f t="shared" si="14"/>
        <v>7.1520000000000001</v>
      </c>
      <c r="D342" s="122">
        <f t="shared" si="15"/>
        <v>4.9205012281416952E-27</v>
      </c>
      <c r="E342" s="127">
        <f t="shared" si="16"/>
        <v>1.1787376893790939E-88</v>
      </c>
      <c r="F342" s="116"/>
      <c r="G342" s="116"/>
      <c r="H342" s="120"/>
      <c r="I342" s="120"/>
      <c r="J342" s="120"/>
      <c r="K342" s="120"/>
      <c r="L342" s="116"/>
      <c r="M342" s="116"/>
      <c r="N342" s="116"/>
      <c r="O342" s="116"/>
      <c r="P342" s="116"/>
      <c r="Q342" s="116"/>
      <c r="R342" s="116"/>
      <c r="S342" s="116"/>
      <c r="T342" s="116"/>
      <c r="U342" s="116"/>
      <c r="V342" s="116"/>
      <c r="W342" s="116"/>
      <c r="X342" s="116"/>
      <c r="Y342" s="116"/>
      <c r="Z342" s="116"/>
      <c r="AA342" s="116"/>
      <c r="AB342" s="116"/>
      <c r="AC342" s="116"/>
    </row>
    <row r="343" spans="1:29" x14ac:dyDescent="0.55000000000000004">
      <c r="A343" s="116"/>
      <c r="B343" s="125">
        <v>299</v>
      </c>
      <c r="C343" s="122">
        <f t="shared" si="14"/>
        <v>7.1760000000000002</v>
      </c>
      <c r="D343" s="122">
        <f t="shared" si="15"/>
        <v>2.9607004213445103E-28</v>
      </c>
      <c r="E343" s="127">
        <f t="shared" si="16"/>
        <v>2.1525976984554591E-87</v>
      </c>
      <c r="F343" s="116"/>
      <c r="G343" s="116"/>
      <c r="H343" s="120"/>
      <c r="I343" s="120"/>
      <c r="J343" s="120"/>
      <c r="K343" s="120"/>
      <c r="L343" s="116"/>
      <c r="M343" s="116"/>
      <c r="N343" s="116"/>
      <c r="O343" s="116"/>
      <c r="P343" s="116"/>
      <c r="Q343" s="116"/>
      <c r="R343" s="116"/>
      <c r="S343" s="116"/>
      <c r="T343" s="116"/>
      <c r="U343" s="116"/>
      <c r="V343" s="116"/>
      <c r="W343" s="116"/>
      <c r="X343" s="116"/>
      <c r="Y343" s="116"/>
      <c r="Z343" s="116"/>
      <c r="AA343" s="116"/>
      <c r="AB343" s="116"/>
      <c r="AC343" s="116"/>
    </row>
    <row r="344" spans="1:29" x14ac:dyDescent="0.55000000000000004">
      <c r="A344" s="116"/>
      <c r="B344" s="125">
        <v>300</v>
      </c>
      <c r="C344" s="122">
        <f t="shared" si="14"/>
        <v>7.2</v>
      </c>
      <c r="D344" s="122">
        <f t="shared" si="15"/>
        <v>1.673874194896492E-29</v>
      </c>
      <c r="E344" s="127">
        <f t="shared" si="16"/>
        <v>3.8497515702407908E-86</v>
      </c>
      <c r="F344" s="116"/>
      <c r="G344" s="116"/>
      <c r="H344" s="120"/>
      <c r="I344" s="120"/>
      <c r="J344" s="120"/>
      <c r="K344" s="120"/>
      <c r="L344" s="116"/>
      <c r="M344" s="116"/>
      <c r="N344" s="116"/>
      <c r="O344" s="116"/>
      <c r="P344" s="116"/>
      <c r="Q344" s="116"/>
      <c r="R344" s="116"/>
      <c r="S344" s="116"/>
      <c r="T344" s="116"/>
      <c r="U344" s="116"/>
      <c r="V344" s="116"/>
      <c r="W344" s="116"/>
      <c r="X344" s="116"/>
      <c r="Y344" s="116"/>
      <c r="Z344" s="116"/>
      <c r="AA344" s="116"/>
      <c r="AB344" s="116"/>
      <c r="AC344" s="116"/>
    </row>
    <row r="345" spans="1:29" x14ac:dyDescent="0.55000000000000004">
      <c r="A345" s="116"/>
      <c r="B345" s="125">
        <v>301</v>
      </c>
      <c r="C345" s="122">
        <f t="shared" si="14"/>
        <v>7.2240000000000002</v>
      </c>
      <c r="D345" s="122">
        <f t="shared" si="15"/>
        <v>8.8918963276347028E-31</v>
      </c>
      <c r="E345" s="127">
        <f t="shared" si="16"/>
        <v>6.7425887193764224E-85</v>
      </c>
      <c r="F345" s="116"/>
      <c r="G345" s="116"/>
      <c r="H345" s="120"/>
      <c r="I345" s="120"/>
      <c r="J345" s="120"/>
      <c r="K345" s="120"/>
      <c r="L345" s="116"/>
      <c r="M345" s="116"/>
      <c r="N345" s="116"/>
      <c r="O345" s="116"/>
      <c r="P345" s="116"/>
      <c r="Q345" s="116"/>
      <c r="R345" s="116"/>
      <c r="S345" s="116"/>
      <c r="T345" s="116"/>
      <c r="U345" s="116"/>
      <c r="V345" s="116"/>
      <c r="W345" s="116"/>
      <c r="X345" s="116"/>
      <c r="Y345" s="116"/>
      <c r="Z345" s="116"/>
      <c r="AA345" s="116"/>
      <c r="AB345" s="116"/>
      <c r="AC345" s="116"/>
    </row>
    <row r="346" spans="1:29" x14ac:dyDescent="0.55000000000000004">
      <c r="A346" s="116"/>
      <c r="B346" s="125">
        <v>302</v>
      </c>
      <c r="C346" s="122">
        <f t="shared" si="14"/>
        <v>7.2480000000000002</v>
      </c>
      <c r="D346" s="122">
        <f t="shared" si="15"/>
        <v>4.4382237653567648E-32</v>
      </c>
      <c r="E346" s="127">
        <f t="shared" si="16"/>
        <v>1.1564976806171957E-83</v>
      </c>
      <c r="F346" s="116"/>
      <c r="G346" s="116"/>
      <c r="H346" s="120"/>
      <c r="I346" s="120"/>
      <c r="J346" s="120"/>
      <c r="K346" s="120"/>
      <c r="L346" s="116"/>
      <c r="M346" s="116"/>
      <c r="N346" s="116"/>
      <c r="O346" s="116"/>
      <c r="P346" s="116"/>
      <c r="Q346" s="116"/>
      <c r="R346" s="116"/>
      <c r="S346" s="116"/>
      <c r="T346" s="116"/>
      <c r="U346" s="116"/>
      <c r="V346" s="116"/>
      <c r="W346" s="116"/>
      <c r="X346" s="116"/>
      <c r="Y346" s="116"/>
      <c r="Z346" s="116"/>
      <c r="AA346" s="116"/>
      <c r="AB346" s="116"/>
      <c r="AC346" s="116"/>
    </row>
    <row r="347" spans="1:29" x14ac:dyDescent="0.55000000000000004">
      <c r="A347" s="116"/>
      <c r="B347" s="125">
        <v>303</v>
      </c>
      <c r="C347" s="122">
        <f t="shared" si="14"/>
        <v>7.2720000000000002</v>
      </c>
      <c r="D347" s="122">
        <f t="shared" si="15"/>
        <v>2.08145595995219E-33</v>
      </c>
      <c r="E347" s="127">
        <f t="shared" si="16"/>
        <v>1.9426161469273432E-82</v>
      </c>
      <c r="F347" s="116"/>
      <c r="G347" s="116"/>
      <c r="H347" s="120"/>
      <c r="I347" s="120"/>
      <c r="J347" s="120"/>
      <c r="K347" s="120"/>
      <c r="L347" s="116"/>
      <c r="M347" s="116"/>
      <c r="N347" s="116"/>
      <c r="O347" s="116"/>
      <c r="P347" s="116"/>
      <c r="Q347" s="116"/>
      <c r="R347" s="116"/>
      <c r="S347" s="116"/>
      <c r="T347" s="116"/>
      <c r="U347" s="116"/>
      <c r="V347" s="116"/>
      <c r="W347" s="116"/>
      <c r="X347" s="116"/>
      <c r="Y347" s="116"/>
      <c r="Z347" s="116"/>
      <c r="AA347" s="116"/>
      <c r="AB347" s="116"/>
      <c r="AC347" s="116"/>
    </row>
    <row r="348" spans="1:29" x14ac:dyDescent="0.55000000000000004">
      <c r="A348" s="116"/>
      <c r="B348" s="125">
        <v>304</v>
      </c>
      <c r="C348" s="122">
        <f t="shared" si="14"/>
        <v>7.2960000000000003</v>
      </c>
      <c r="D348" s="122">
        <f t="shared" si="15"/>
        <v>9.1720937664900907E-35</v>
      </c>
      <c r="E348" s="127">
        <f t="shared" si="16"/>
        <v>3.1956069279488765E-81</v>
      </c>
      <c r="F348" s="116"/>
      <c r="G348" s="116"/>
      <c r="H348" s="120"/>
      <c r="I348" s="120"/>
      <c r="J348" s="120"/>
      <c r="K348" s="120"/>
      <c r="L348" s="116"/>
      <c r="M348" s="116"/>
      <c r="N348" s="116"/>
      <c r="O348" s="116"/>
      <c r="P348" s="116"/>
      <c r="Q348" s="116"/>
      <c r="R348" s="116"/>
      <c r="S348" s="116"/>
      <c r="T348" s="116"/>
      <c r="U348" s="116"/>
      <c r="V348" s="116"/>
      <c r="W348" s="116"/>
      <c r="X348" s="116"/>
      <c r="Y348" s="116"/>
      <c r="Z348" s="116"/>
      <c r="AA348" s="116"/>
      <c r="AB348" s="116"/>
      <c r="AC348" s="116"/>
    </row>
    <row r="349" spans="1:29" x14ac:dyDescent="0.55000000000000004">
      <c r="A349" s="116"/>
      <c r="B349" s="125">
        <v>305</v>
      </c>
      <c r="C349" s="122">
        <f t="shared" si="14"/>
        <v>7.32</v>
      </c>
      <c r="D349" s="122">
        <f t="shared" si="15"/>
        <v>3.7976328294465134E-36</v>
      </c>
      <c r="E349" s="127">
        <f t="shared" si="16"/>
        <v>5.1480629104321788E-80</v>
      </c>
      <c r="F349" s="116"/>
      <c r="G349" s="116"/>
      <c r="H349" s="120"/>
      <c r="I349" s="120"/>
      <c r="J349" s="120"/>
      <c r="K349" s="120"/>
      <c r="L349" s="116"/>
      <c r="M349" s="116"/>
      <c r="N349" s="116"/>
      <c r="O349" s="116"/>
      <c r="P349" s="116"/>
      <c r="Q349" s="116"/>
      <c r="R349" s="116"/>
      <c r="S349" s="116"/>
      <c r="T349" s="116"/>
      <c r="U349" s="116"/>
      <c r="V349" s="116"/>
      <c r="W349" s="116"/>
      <c r="X349" s="116"/>
      <c r="Y349" s="116"/>
      <c r="Z349" s="116"/>
      <c r="AA349" s="116"/>
      <c r="AB349" s="116"/>
      <c r="AC349" s="116"/>
    </row>
    <row r="350" spans="1:29" x14ac:dyDescent="0.55000000000000004">
      <c r="A350" s="116"/>
      <c r="B350" s="125">
        <v>306</v>
      </c>
      <c r="C350" s="122">
        <f t="shared" si="14"/>
        <v>7.3440000000000003</v>
      </c>
      <c r="D350" s="122">
        <f t="shared" si="15"/>
        <v>1.4774088220014252E-37</v>
      </c>
      <c r="E350" s="127">
        <f t="shared" si="16"/>
        <v>8.1219155317176699E-79</v>
      </c>
      <c r="F350" s="116"/>
      <c r="G350" s="116"/>
      <c r="H350" s="120"/>
      <c r="I350" s="120"/>
      <c r="J350" s="120"/>
      <c r="K350" s="120"/>
      <c r="L350" s="116"/>
      <c r="M350" s="116"/>
      <c r="N350" s="116"/>
      <c r="O350" s="116"/>
      <c r="P350" s="116"/>
      <c r="Q350" s="116"/>
      <c r="R350" s="116"/>
      <c r="S350" s="116"/>
      <c r="T350" s="116"/>
      <c r="U350" s="116"/>
      <c r="V350" s="116"/>
      <c r="W350" s="116"/>
      <c r="X350" s="116"/>
      <c r="Y350" s="116"/>
      <c r="Z350" s="116"/>
      <c r="AA350" s="116"/>
      <c r="AB350" s="116"/>
      <c r="AC350" s="116"/>
    </row>
    <row r="351" spans="1:29" x14ac:dyDescent="0.55000000000000004">
      <c r="A351" s="116"/>
      <c r="B351" s="125">
        <v>307</v>
      </c>
      <c r="C351" s="122">
        <f t="shared" si="14"/>
        <v>7.3680000000000003</v>
      </c>
      <c r="D351" s="122">
        <f t="shared" si="15"/>
        <v>5.4004709041173649E-39</v>
      </c>
      <c r="E351" s="127">
        <f t="shared" si="16"/>
        <v>1.2548656265170035E-77</v>
      </c>
      <c r="F351" s="116"/>
      <c r="G351" s="116"/>
      <c r="H351" s="120"/>
      <c r="I351" s="120"/>
      <c r="J351" s="120"/>
      <c r="K351" s="120"/>
      <c r="L351" s="116"/>
      <c r="M351" s="116"/>
      <c r="N351" s="116"/>
      <c r="O351" s="116"/>
      <c r="P351" s="116"/>
      <c r="Q351" s="116"/>
      <c r="R351" s="116"/>
      <c r="S351" s="116"/>
      <c r="T351" s="116"/>
      <c r="U351" s="116"/>
      <c r="V351" s="116"/>
      <c r="W351" s="116"/>
      <c r="X351" s="116"/>
      <c r="Y351" s="116"/>
      <c r="Z351" s="116"/>
      <c r="AA351" s="116"/>
      <c r="AB351" s="116"/>
      <c r="AC351" s="116"/>
    </row>
    <row r="352" spans="1:29" x14ac:dyDescent="0.55000000000000004">
      <c r="A352" s="116"/>
      <c r="B352" s="125">
        <v>308</v>
      </c>
      <c r="C352" s="122">
        <f t="shared" si="14"/>
        <v>7.3920000000000003</v>
      </c>
      <c r="D352" s="122">
        <f t="shared" si="15"/>
        <v>1.854837215072193E-40</v>
      </c>
      <c r="E352" s="127">
        <f t="shared" si="16"/>
        <v>1.898716434768533E-76</v>
      </c>
      <c r="F352" s="116"/>
      <c r="G352" s="116"/>
      <c r="H352" s="120"/>
      <c r="I352" s="120"/>
      <c r="J352" s="120"/>
      <c r="K352" s="120"/>
      <c r="L352" s="116"/>
      <c r="M352" s="116"/>
      <c r="N352" s="116"/>
      <c r="O352" s="116"/>
      <c r="P352" s="116"/>
      <c r="Q352" s="116"/>
      <c r="R352" s="116"/>
      <c r="S352" s="116"/>
      <c r="T352" s="116"/>
      <c r="U352" s="116"/>
      <c r="V352" s="116"/>
      <c r="W352" s="116"/>
      <c r="X352" s="116"/>
      <c r="Y352" s="116"/>
      <c r="Z352" s="116"/>
      <c r="AA352" s="116"/>
      <c r="AB352" s="116"/>
      <c r="AC352" s="116"/>
    </row>
    <row r="353" spans="1:29" x14ac:dyDescent="0.55000000000000004">
      <c r="A353" s="116"/>
      <c r="B353" s="125">
        <v>309</v>
      </c>
      <c r="C353" s="122">
        <f t="shared" si="14"/>
        <v>7.4160000000000004</v>
      </c>
      <c r="D353" s="122">
        <f t="shared" si="15"/>
        <v>5.9858137415831641E-42</v>
      </c>
      <c r="E353" s="127">
        <f t="shared" si="16"/>
        <v>2.8135013477765274E-75</v>
      </c>
      <c r="F353" s="116"/>
      <c r="G353" s="116"/>
      <c r="H353" s="120"/>
      <c r="I353" s="120"/>
      <c r="J353" s="120"/>
      <c r="K353" s="120"/>
      <c r="L353" s="116"/>
      <c r="M353" s="116"/>
      <c r="N353" s="116"/>
      <c r="O353" s="116"/>
      <c r="P353" s="116"/>
      <c r="Q353" s="116"/>
      <c r="R353" s="116"/>
      <c r="S353" s="116"/>
      <c r="T353" s="116"/>
      <c r="U353" s="116"/>
      <c r="V353" s="116"/>
      <c r="W353" s="116"/>
      <c r="X353" s="116"/>
      <c r="Y353" s="116"/>
      <c r="Z353" s="116"/>
      <c r="AA353" s="116"/>
      <c r="AB353" s="116"/>
      <c r="AC353" s="116"/>
    </row>
    <row r="354" spans="1:29" x14ac:dyDescent="0.55000000000000004">
      <c r="A354" s="116"/>
      <c r="B354" s="125">
        <v>310</v>
      </c>
      <c r="C354" s="122">
        <f t="shared" si="14"/>
        <v>7.44</v>
      </c>
      <c r="D354" s="122">
        <f t="shared" si="15"/>
        <v>1.815030070730849E-43</v>
      </c>
      <c r="E354" s="127">
        <f t="shared" si="16"/>
        <v>4.082801608211768E-74</v>
      </c>
      <c r="F354" s="116"/>
      <c r="G354" s="116"/>
      <c r="H354" s="120"/>
      <c r="I354" s="120"/>
      <c r="J354" s="120"/>
      <c r="K354" s="120"/>
      <c r="L354" s="116"/>
      <c r="M354" s="116"/>
      <c r="N354" s="116"/>
      <c r="O354" s="116"/>
      <c r="P354" s="116"/>
      <c r="Q354" s="116"/>
      <c r="R354" s="116"/>
      <c r="S354" s="116"/>
      <c r="T354" s="116"/>
      <c r="U354" s="116"/>
      <c r="V354" s="116"/>
      <c r="W354" s="116"/>
      <c r="X354" s="116"/>
      <c r="Y354" s="116"/>
      <c r="Z354" s="116"/>
      <c r="AA354" s="116"/>
      <c r="AB354" s="116"/>
      <c r="AC354" s="116"/>
    </row>
    <row r="355" spans="1:29" x14ac:dyDescent="0.55000000000000004">
      <c r="A355" s="116"/>
      <c r="B355" s="125">
        <v>311</v>
      </c>
      <c r="C355" s="122">
        <f t="shared" si="14"/>
        <v>7.4640000000000004</v>
      </c>
      <c r="D355" s="122">
        <f t="shared" si="15"/>
        <v>5.1711564598121791E-45</v>
      </c>
      <c r="E355" s="127">
        <f t="shared" si="16"/>
        <v>5.8022115394362387E-73</v>
      </c>
      <c r="F355" s="116"/>
      <c r="G355" s="116"/>
      <c r="H355" s="120"/>
      <c r="I355" s="120"/>
      <c r="J355" s="120"/>
      <c r="K355" s="120"/>
      <c r="L355" s="116"/>
      <c r="M355" s="116"/>
      <c r="N355" s="116"/>
      <c r="O355" s="116"/>
      <c r="P355" s="116"/>
      <c r="Q355" s="116"/>
      <c r="R355" s="116"/>
      <c r="S355" s="116"/>
      <c r="T355" s="116"/>
      <c r="U355" s="116"/>
      <c r="V355" s="116"/>
      <c r="W355" s="116"/>
      <c r="X355" s="116"/>
      <c r="Y355" s="116"/>
      <c r="Z355" s="116"/>
      <c r="AA355" s="116"/>
      <c r="AB355" s="116"/>
      <c r="AC355" s="116"/>
    </row>
    <row r="356" spans="1:29" x14ac:dyDescent="0.55000000000000004">
      <c r="A356" s="116"/>
      <c r="B356" s="125">
        <v>312</v>
      </c>
      <c r="C356" s="122">
        <f t="shared" si="14"/>
        <v>7.4880000000000004</v>
      </c>
      <c r="D356" s="122">
        <f t="shared" si="15"/>
        <v>1.3843144722663224E-46</v>
      </c>
      <c r="E356" s="127">
        <f t="shared" si="16"/>
        <v>8.0751941238713232E-72</v>
      </c>
      <c r="F356" s="116"/>
      <c r="G356" s="116"/>
      <c r="H356" s="120"/>
      <c r="I356" s="120"/>
      <c r="J356" s="120"/>
      <c r="K356" s="120"/>
      <c r="L356" s="116"/>
      <c r="M356" s="116"/>
      <c r="N356" s="116"/>
      <c r="O356" s="116"/>
      <c r="P356" s="116"/>
      <c r="Q356" s="116"/>
      <c r="R356" s="116"/>
      <c r="S356" s="116"/>
      <c r="T356" s="116"/>
      <c r="U356" s="116"/>
      <c r="V356" s="116"/>
      <c r="W356" s="116"/>
      <c r="X356" s="116"/>
      <c r="Y356" s="116"/>
      <c r="Z356" s="116"/>
      <c r="AA356" s="116"/>
      <c r="AB356" s="116"/>
      <c r="AC356" s="116"/>
    </row>
    <row r="357" spans="1:29" x14ac:dyDescent="0.55000000000000004">
      <c r="A357" s="116"/>
      <c r="B357" s="125">
        <v>313</v>
      </c>
      <c r="C357" s="122">
        <f t="shared" si="14"/>
        <v>7.5119999999999996</v>
      </c>
      <c r="D357" s="122">
        <f t="shared" si="15"/>
        <v>3.4819703454584806E-48</v>
      </c>
      <c r="E357" s="127">
        <f t="shared" si="16"/>
        <v>1.1006177586051231E-70</v>
      </c>
      <c r="F357" s="116"/>
      <c r="G357" s="116"/>
      <c r="H357" s="120"/>
      <c r="I357" s="120"/>
      <c r="J357" s="120"/>
      <c r="K357" s="120"/>
      <c r="L357" s="116"/>
      <c r="M357" s="116"/>
      <c r="N357" s="116"/>
      <c r="O357" s="116"/>
      <c r="P357" s="116"/>
      <c r="Q357" s="116"/>
      <c r="R357" s="116"/>
      <c r="S357" s="116"/>
      <c r="T357" s="116"/>
      <c r="U357" s="116"/>
      <c r="V357" s="116"/>
      <c r="W357" s="116"/>
      <c r="X357" s="116"/>
      <c r="Y357" s="116"/>
      <c r="Z357" s="116"/>
      <c r="AA357" s="116"/>
      <c r="AB357" s="116"/>
      <c r="AC357" s="116"/>
    </row>
    <row r="358" spans="1:29" x14ac:dyDescent="0.55000000000000004">
      <c r="A358" s="116"/>
      <c r="B358" s="125">
        <v>314</v>
      </c>
      <c r="C358" s="122">
        <f t="shared" si="14"/>
        <v>7.5359999999999996</v>
      </c>
      <c r="D358" s="122">
        <f t="shared" si="15"/>
        <v>8.2292187064132523E-50</v>
      </c>
      <c r="E358" s="127">
        <f t="shared" si="16"/>
        <v>1.469075757531776E-69</v>
      </c>
      <c r="F358" s="116"/>
      <c r="G358" s="116"/>
      <c r="H358" s="120"/>
      <c r="I358" s="120"/>
      <c r="J358" s="120"/>
      <c r="K358" s="120"/>
      <c r="L358" s="116"/>
      <c r="M358" s="116"/>
      <c r="N358" s="116"/>
      <c r="O358" s="116"/>
      <c r="P358" s="116"/>
      <c r="Q358" s="116"/>
      <c r="R358" s="116"/>
      <c r="S358" s="116"/>
      <c r="T358" s="116"/>
      <c r="U358" s="116"/>
      <c r="V358" s="116"/>
      <c r="W358" s="116"/>
      <c r="X358" s="116"/>
      <c r="Y358" s="116"/>
      <c r="Z358" s="116"/>
      <c r="AA358" s="116"/>
      <c r="AB358" s="116"/>
      <c r="AC358" s="116"/>
    </row>
    <row r="359" spans="1:29" x14ac:dyDescent="0.55000000000000004">
      <c r="A359" s="116"/>
      <c r="B359" s="125">
        <v>315</v>
      </c>
      <c r="C359" s="122">
        <f t="shared" si="14"/>
        <v>7.56</v>
      </c>
      <c r="D359" s="122">
        <f t="shared" si="15"/>
        <v>1.8274073565296348E-51</v>
      </c>
      <c r="E359" s="127">
        <f t="shared" si="16"/>
        <v>1.9203305895548949E-68</v>
      </c>
      <c r="F359" s="116"/>
      <c r="G359" s="116"/>
      <c r="H359" s="120"/>
      <c r="I359" s="120"/>
      <c r="J359" s="120"/>
      <c r="K359" s="120"/>
      <c r="L359" s="116"/>
      <c r="M359" s="116"/>
      <c r="N359" s="116"/>
      <c r="O359" s="116"/>
      <c r="P359" s="116"/>
      <c r="Q359" s="116"/>
      <c r="R359" s="116"/>
      <c r="S359" s="116"/>
      <c r="T359" s="116"/>
      <c r="U359" s="116"/>
      <c r="V359" s="116"/>
      <c r="W359" s="116"/>
      <c r="X359" s="116"/>
      <c r="Y359" s="116"/>
      <c r="Z359" s="116"/>
      <c r="AA359" s="116"/>
      <c r="AB359" s="116"/>
      <c r="AC359" s="116"/>
    </row>
    <row r="360" spans="1:29" x14ac:dyDescent="0.55000000000000004">
      <c r="A360" s="116"/>
      <c r="B360" s="125">
        <v>316</v>
      </c>
      <c r="C360" s="122">
        <f t="shared" si="14"/>
        <v>7.5839999999999996</v>
      </c>
      <c r="D360" s="122">
        <f t="shared" si="15"/>
        <v>3.8128995222592288E-53</v>
      </c>
      <c r="E360" s="127">
        <f t="shared" si="16"/>
        <v>2.4582833488799135E-67</v>
      </c>
      <c r="F360" s="116"/>
      <c r="G360" s="116"/>
      <c r="H360" s="120"/>
      <c r="I360" s="120"/>
      <c r="J360" s="120"/>
      <c r="K360" s="120"/>
      <c r="L360" s="116"/>
      <c r="M360" s="116"/>
      <c r="N360" s="116"/>
      <c r="O360" s="116"/>
      <c r="P360" s="116"/>
      <c r="Q360" s="116"/>
      <c r="R360" s="116"/>
      <c r="S360" s="116"/>
      <c r="T360" s="116"/>
      <c r="U360" s="116"/>
      <c r="V360" s="116"/>
      <c r="W360" s="116"/>
      <c r="X360" s="116"/>
      <c r="Y360" s="116"/>
      <c r="Z360" s="116"/>
      <c r="AA360" s="116"/>
      <c r="AB360" s="116"/>
      <c r="AC360" s="116"/>
    </row>
    <row r="361" spans="1:29" x14ac:dyDescent="0.55000000000000004">
      <c r="A361" s="116"/>
      <c r="B361" s="125">
        <v>317</v>
      </c>
      <c r="C361" s="122">
        <f t="shared" si="14"/>
        <v>7.6079999999999997</v>
      </c>
      <c r="D361" s="122">
        <f t="shared" si="15"/>
        <v>7.4751270854562807E-55</v>
      </c>
      <c r="E361" s="127">
        <f t="shared" si="16"/>
        <v>3.0818536455347265E-66</v>
      </c>
      <c r="F361" s="116"/>
      <c r="G361" s="116"/>
      <c r="H361" s="120"/>
      <c r="I361" s="120"/>
      <c r="J361" s="120"/>
      <c r="K361" s="120"/>
      <c r="L361" s="116"/>
      <c r="M361" s="116"/>
      <c r="N361" s="116"/>
      <c r="O361" s="116"/>
      <c r="P361" s="116"/>
      <c r="Q361" s="116"/>
      <c r="R361" s="116"/>
      <c r="S361" s="116"/>
      <c r="T361" s="116"/>
      <c r="U361" s="116"/>
      <c r="V361" s="116"/>
      <c r="W361" s="116"/>
      <c r="X361" s="116"/>
      <c r="Y361" s="116"/>
      <c r="Z361" s="116"/>
      <c r="AA361" s="116"/>
      <c r="AB361" s="116"/>
      <c r="AC361" s="116"/>
    </row>
    <row r="362" spans="1:29" x14ac:dyDescent="0.55000000000000004">
      <c r="A362" s="116"/>
      <c r="B362" s="125">
        <v>318</v>
      </c>
      <c r="C362" s="122">
        <f t="shared" si="14"/>
        <v>7.6319999999999997</v>
      </c>
      <c r="D362" s="122">
        <f t="shared" si="15"/>
        <v>1.3769717423321816E-56</v>
      </c>
      <c r="E362" s="127">
        <f t="shared" si="16"/>
        <v>3.7836958042819659E-65</v>
      </c>
      <c r="F362" s="116"/>
      <c r="G362" s="116"/>
      <c r="H362" s="120"/>
      <c r="I362" s="120"/>
      <c r="J362" s="120"/>
      <c r="K362" s="120"/>
      <c r="L362" s="116"/>
      <c r="M362" s="116"/>
      <c r="N362" s="116"/>
      <c r="O362" s="116"/>
      <c r="P362" s="116"/>
      <c r="Q362" s="116"/>
      <c r="R362" s="116"/>
      <c r="S362" s="116"/>
      <c r="T362" s="116"/>
      <c r="U362" s="116"/>
      <c r="V362" s="116"/>
      <c r="W362" s="116"/>
      <c r="X362" s="116"/>
      <c r="Y362" s="116"/>
      <c r="Z362" s="116"/>
      <c r="AA362" s="116"/>
      <c r="AB362" s="116"/>
      <c r="AC362" s="116"/>
    </row>
    <row r="363" spans="1:29" x14ac:dyDescent="0.55000000000000004">
      <c r="A363" s="116"/>
      <c r="B363" s="125">
        <v>319</v>
      </c>
      <c r="C363" s="122">
        <f t="shared" si="14"/>
        <v>7.6559999999999997</v>
      </c>
      <c r="D363" s="122">
        <f t="shared" si="15"/>
        <v>2.3832779943710662E-58</v>
      </c>
      <c r="E363" s="127">
        <f t="shared" si="16"/>
        <v>4.5492996945549206E-64</v>
      </c>
      <c r="F363" s="116"/>
      <c r="G363" s="116"/>
      <c r="H363" s="120"/>
      <c r="I363" s="120"/>
      <c r="J363" s="120"/>
      <c r="K363" s="120"/>
      <c r="L363" s="116"/>
      <c r="M363" s="116"/>
      <c r="N363" s="116"/>
      <c r="O363" s="116"/>
      <c r="P363" s="116"/>
      <c r="Q363" s="116"/>
      <c r="R363" s="116"/>
      <c r="S363" s="116"/>
      <c r="T363" s="116"/>
      <c r="U363" s="116"/>
      <c r="V363" s="116"/>
      <c r="W363" s="116"/>
      <c r="X363" s="116"/>
      <c r="Y363" s="116"/>
      <c r="Z363" s="116"/>
      <c r="AA363" s="116"/>
      <c r="AB363" s="116"/>
      <c r="AC363" s="116"/>
    </row>
    <row r="364" spans="1:29" x14ac:dyDescent="0.55000000000000004">
      <c r="A364" s="116"/>
      <c r="B364" s="125">
        <v>320</v>
      </c>
      <c r="C364" s="122">
        <f t="shared" ref="C364:C427" si="17">B364*O$6*O$7/500</f>
        <v>7.68</v>
      </c>
      <c r="D364" s="122">
        <f t="shared" ref="D364:D427" si="18">NORMDIST(C364,E$13,F$13/4,FALSE)+NORMDIST(C364,E$14,F$14/4,FALSE)+NORMDIST(C364,E$15,F$15/4,FALSE)+NORMDIST(C364,E$16,F$16/4,FALSE)+NORMDIST(C364,E$17,F$17/4,FALSE)</f>
        <v>3.8758557546959563E-60</v>
      </c>
      <c r="E364" s="127">
        <f t="shared" ref="E364:E427" si="19">NORMDIST(C364,E$18,F$18/4,FALSE)+NORMDIST(C364,E$19,F$19/4,FALSE)+NORMDIST(C364,E$20,F$20/4,FALSE)+NORMDIST(C364,E$21,F$21/4,FALSE)</f>
        <v>5.3566961682171773E-63</v>
      </c>
      <c r="F364" s="116"/>
      <c r="G364" s="116"/>
      <c r="H364" s="120"/>
      <c r="I364" s="120"/>
      <c r="J364" s="120"/>
      <c r="K364" s="120"/>
      <c r="L364" s="116"/>
      <c r="M364" s="116"/>
      <c r="N364" s="116"/>
      <c r="O364" s="116"/>
      <c r="P364" s="116"/>
      <c r="Q364" s="116"/>
      <c r="R364" s="116"/>
      <c r="S364" s="116"/>
      <c r="T364" s="116"/>
      <c r="U364" s="116"/>
      <c r="V364" s="116"/>
      <c r="W364" s="116"/>
      <c r="X364" s="116"/>
      <c r="Y364" s="116"/>
      <c r="Z364" s="116"/>
      <c r="AA364" s="116"/>
      <c r="AB364" s="116"/>
      <c r="AC364" s="116"/>
    </row>
    <row r="365" spans="1:29" x14ac:dyDescent="0.55000000000000004">
      <c r="A365" s="116"/>
      <c r="B365" s="125">
        <v>321</v>
      </c>
      <c r="C365" s="122">
        <f t="shared" si="17"/>
        <v>7.7039999999999997</v>
      </c>
      <c r="D365" s="122">
        <f t="shared" si="18"/>
        <v>5.9224818207318304E-62</v>
      </c>
      <c r="E365" s="127">
        <f t="shared" si="19"/>
        <v>6.1769432539764787E-62</v>
      </c>
      <c r="F365" s="116"/>
      <c r="G365" s="116"/>
      <c r="H365" s="120"/>
      <c r="I365" s="120"/>
      <c r="J365" s="120"/>
      <c r="K365" s="120"/>
      <c r="L365" s="116"/>
      <c r="M365" s="116"/>
      <c r="N365" s="116"/>
      <c r="O365" s="116"/>
      <c r="P365" s="116"/>
      <c r="Q365" s="116"/>
      <c r="R365" s="116"/>
      <c r="S365" s="116"/>
      <c r="T365" s="116"/>
      <c r="U365" s="116"/>
      <c r="V365" s="116"/>
      <c r="W365" s="116"/>
      <c r="X365" s="116"/>
      <c r="Y365" s="116"/>
      <c r="Z365" s="116"/>
      <c r="AA365" s="116"/>
      <c r="AB365" s="116"/>
      <c r="AC365" s="116"/>
    </row>
    <row r="366" spans="1:29" x14ac:dyDescent="0.55000000000000004">
      <c r="A366" s="116"/>
      <c r="B366" s="125">
        <v>322</v>
      </c>
      <c r="C366" s="122">
        <f t="shared" si="17"/>
        <v>7.7279999999999998</v>
      </c>
      <c r="D366" s="122">
        <f t="shared" si="18"/>
        <v>8.5032137149086332E-64</v>
      </c>
      <c r="E366" s="127">
        <f t="shared" si="19"/>
        <v>6.9754839047054254E-61</v>
      </c>
      <c r="F366" s="116"/>
      <c r="G366" s="116"/>
      <c r="H366" s="120"/>
      <c r="I366" s="120"/>
      <c r="J366" s="120"/>
      <c r="K366" s="120"/>
      <c r="L366" s="116"/>
      <c r="M366" s="116"/>
      <c r="N366" s="116"/>
      <c r="O366" s="116"/>
      <c r="P366" s="116"/>
      <c r="Q366" s="116"/>
      <c r="R366" s="116"/>
      <c r="S366" s="116"/>
      <c r="T366" s="116"/>
      <c r="U366" s="116"/>
      <c r="V366" s="116"/>
      <c r="W366" s="116"/>
      <c r="X366" s="116"/>
      <c r="Y366" s="116"/>
      <c r="Z366" s="116"/>
      <c r="AA366" s="116"/>
      <c r="AB366" s="116"/>
      <c r="AC366" s="116"/>
    </row>
    <row r="367" spans="1:29" x14ac:dyDescent="0.55000000000000004">
      <c r="A367" s="116"/>
      <c r="B367" s="125">
        <v>323</v>
      </c>
      <c r="C367" s="122">
        <f t="shared" si="17"/>
        <v>7.7519999999999998</v>
      </c>
      <c r="D367" s="122">
        <f t="shared" si="18"/>
        <v>1.1471116235408685E-65</v>
      </c>
      <c r="E367" s="127">
        <f t="shared" si="19"/>
        <v>7.7143475672067132E-60</v>
      </c>
      <c r="F367" s="116"/>
      <c r="G367" s="116"/>
      <c r="H367" s="120"/>
      <c r="I367" s="120"/>
      <c r="J367" s="120"/>
      <c r="K367" s="120"/>
      <c r="L367" s="116"/>
      <c r="M367" s="116"/>
      <c r="N367" s="116"/>
      <c r="O367" s="116"/>
      <c r="P367" s="116"/>
      <c r="Q367" s="116"/>
      <c r="R367" s="116"/>
      <c r="S367" s="116"/>
      <c r="T367" s="116"/>
      <c r="U367" s="116"/>
      <c r="V367" s="116"/>
      <c r="W367" s="116"/>
      <c r="X367" s="116"/>
      <c r="Y367" s="116"/>
      <c r="Z367" s="116"/>
      <c r="AA367" s="116"/>
      <c r="AB367" s="116"/>
      <c r="AC367" s="116"/>
    </row>
    <row r="368" spans="1:29" x14ac:dyDescent="0.55000000000000004">
      <c r="A368" s="116"/>
      <c r="B368" s="125">
        <v>324</v>
      </c>
      <c r="C368" s="122">
        <f t="shared" si="17"/>
        <v>7.7759999999999998</v>
      </c>
      <c r="D368" s="122">
        <f t="shared" si="18"/>
        <v>1.4540237289715309E-67</v>
      </c>
      <c r="E368" s="127">
        <f t="shared" si="19"/>
        <v>8.3550334814380674E-59</v>
      </c>
      <c r="F368" s="116"/>
      <c r="G368" s="116"/>
      <c r="H368" s="120"/>
      <c r="I368" s="120"/>
      <c r="J368" s="120"/>
      <c r="K368" s="120"/>
      <c r="L368" s="116"/>
      <c r="M368" s="116"/>
      <c r="N368" s="116"/>
      <c r="O368" s="116"/>
      <c r="P368" s="116"/>
      <c r="Q368" s="116"/>
      <c r="R368" s="116"/>
      <c r="S368" s="116"/>
      <c r="T368" s="116"/>
      <c r="U368" s="116"/>
      <c r="V368" s="116"/>
      <c r="W368" s="116"/>
      <c r="X368" s="116"/>
      <c r="Y368" s="116"/>
      <c r="Z368" s="116"/>
      <c r="AA368" s="116"/>
      <c r="AB368" s="116"/>
      <c r="AC368" s="116"/>
    </row>
    <row r="369" spans="1:29" x14ac:dyDescent="0.55000000000000004">
      <c r="A369" s="116"/>
      <c r="B369" s="125">
        <v>325</v>
      </c>
      <c r="C369" s="122">
        <f t="shared" si="17"/>
        <v>7.8</v>
      </c>
      <c r="D369" s="122">
        <f t="shared" si="18"/>
        <v>1.7317314146714714E-69</v>
      </c>
      <c r="E369" s="127">
        <f t="shared" si="19"/>
        <v>8.8617872381324701E-58</v>
      </c>
      <c r="F369" s="116"/>
      <c r="G369" s="116"/>
      <c r="H369" s="120"/>
      <c r="I369" s="120"/>
      <c r="J369" s="120"/>
      <c r="K369" s="120"/>
      <c r="L369" s="116"/>
      <c r="M369" s="116"/>
      <c r="N369" s="116"/>
      <c r="O369" s="116"/>
      <c r="P369" s="116"/>
      <c r="Q369" s="116"/>
      <c r="R369" s="116"/>
      <c r="S369" s="116"/>
      <c r="T369" s="116"/>
      <c r="U369" s="116"/>
      <c r="V369" s="116"/>
      <c r="W369" s="116"/>
      <c r="X369" s="116"/>
      <c r="Y369" s="116"/>
      <c r="Z369" s="116"/>
      <c r="AA369" s="116"/>
      <c r="AB369" s="116"/>
      <c r="AC369" s="116"/>
    </row>
    <row r="370" spans="1:29" x14ac:dyDescent="0.55000000000000004">
      <c r="A370" s="116"/>
      <c r="B370" s="125">
        <v>326</v>
      </c>
      <c r="C370" s="122">
        <f t="shared" si="17"/>
        <v>7.8239999999999998</v>
      </c>
      <c r="D370" s="122">
        <f t="shared" si="18"/>
        <v>1.9379064410889022E-71</v>
      </c>
      <c r="E370" s="127">
        <f t="shared" si="19"/>
        <v>9.2048894030141821E-57</v>
      </c>
      <c r="F370" s="116"/>
      <c r="G370" s="116"/>
      <c r="H370" s="120"/>
      <c r="I370" s="120"/>
      <c r="J370" s="120"/>
      <c r="K370" s="120"/>
      <c r="L370" s="116"/>
      <c r="M370" s="116"/>
      <c r="N370" s="116"/>
      <c r="O370" s="116"/>
      <c r="P370" s="116"/>
      <c r="Q370" s="116"/>
      <c r="R370" s="116"/>
      <c r="S370" s="116"/>
      <c r="T370" s="116"/>
      <c r="U370" s="116"/>
      <c r="V370" s="116"/>
      <c r="W370" s="116"/>
      <c r="X370" s="116"/>
      <c r="Y370" s="116"/>
      <c r="Z370" s="116"/>
      <c r="AA370" s="116"/>
      <c r="AB370" s="116"/>
      <c r="AC370" s="116"/>
    </row>
    <row r="371" spans="1:29" x14ac:dyDescent="0.55000000000000004">
      <c r="A371" s="116"/>
      <c r="B371" s="125">
        <v>327</v>
      </c>
      <c r="C371" s="122">
        <f t="shared" si="17"/>
        <v>7.8479999999999999</v>
      </c>
      <c r="D371" s="122">
        <f t="shared" si="18"/>
        <v>2.0376544438525001E-73</v>
      </c>
      <c r="E371" s="127">
        <f t="shared" si="19"/>
        <v>9.3635376779244089E-56</v>
      </c>
      <c r="F371" s="116"/>
      <c r="G371" s="116"/>
      <c r="H371" s="120"/>
      <c r="I371" s="120"/>
      <c r="J371" s="120"/>
      <c r="K371" s="120"/>
      <c r="L371" s="116"/>
      <c r="M371" s="116"/>
      <c r="N371" s="116"/>
      <c r="O371" s="116"/>
      <c r="P371" s="116"/>
      <c r="Q371" s="116"/>
      <c r="R371" s="116"/>
      <c r="S371" s="116"/>
      <c r="T371" s="116"/>
      <c r="U371" s="116"/>
      <c r="V371" s="116"/>
      <c r="W371" s="116"/>
      <c r="X371" s="116"/>
      <c r="Y371" s="116"/>
      <c r="Z371" s="116"/>
      <c r="AA371" s="116"/>
      <c r="AB371" s="116"/>
      <c r="AC371" s="116"/>
    </row>
    <row r="372" spans="1:29" x14ac:dyDescent="0.55000000000000004">
      <c r="A372" s="116"/>
      <c r="B372" s="125">
        <v>328</v>
      </c>
      <c r="C372" s="122">
        <f t="shared" si="17"/>
        <v>7.8719999999999999</v>
      </c>
      <c r="D372" s="122">
        <f t="shared" si="18"/>
        <v>2.0266869516557119E-75</v>
      </c>
      <c r="E372" s="127">
        <f t="shared" si="19"/>
        <v>9.3279343658745544E-55</v>
      </c>
      <c r="F372" s="116"/>
      <c r="G372" s="116"/>
      <c r="H372" s="120"/>
      <c r="I372" s="120"/>
      <c r="J372" s="120"/>
      <c r="K372" s="120"/>
      <c r="L372" s="116"/>
      <c r="M372" s="116"/>
      <c r="N372" s="116"/>
      <c r="O372" s="116"/>
      <c r="P372" s="116"/>
      <c r="Q372" s="116"/>
      <c r="R372" s="116"/>
      <c r="S372" s="116"/>
      <c r="T372" s="116"/>
      <c r="U372" s="116"/>
      <c r="V372" s="116"/>
      <c r="W372" s="116"/>
      <c r="X372" s="116"/>
      <c r="Y372" s="116"/>
      <c r="Z372" s="116"/>
      <c r="AA372" s="116"/>
      <c r="AB372" s="116"/>
      <c r="AC372" s="116"/>
    </row>
    <row r="373" spans="1:29" x14ac:dyDescent="0.55000000000000004">
      <c r="A373" s="116"/>
      <c r="B373" s="125">
        <v>329</v>
      </c>
      <c r="C373" s="122">
        <f t="shared" si="17"/>
        <v>7.8959999999999999</v>
      </c>
      <c r="D373" s="122">
        <f t="shared" si="18"/>
        <v>1.9135359954926135E-76</v>
      </c>
      <c r="E373" s="127">
        <f t="shared" si="19"/>
        <v>9.1002879088848812E-54</v>
      </c>
      <c r="F373" s="116"/>
      <c r="G373" s="116"/>
      <c r="H373" s="120"/>
      <c r="I373" s="120"/>
      <c r="J373" s="120"/>
      <c r="K373" s="120"/>
      <c r="L373" s="116"/>
      <c r="M373" s="116"/>
      <c r="N373" s="116"/>
      <c r="O373" s="116"/>
      <c r="P373" s="116"/>
      <c r="Q373" s="116"/>
      <c r="R373" s="116"/>
      <c r="S373" s="116"/>
      <c r="T373" s="116"/>
      <c r="U373" s="116"/>
      <c r="V373" s="116"/>
      <c r="W373" s="116"/>
      <c r="X373" s="116"/>
      <c r="Y373" s="116"/>
      <c r="Z373" s="116"/>
      <c r="AA373" s="116"/>
      <c r="AB373" s="116"/>
      <c r="AC373" s="116"/>
    </row>
    <row r="374" spans="1:29" x14ac:dyDescent="0.55000000000000004">
      <c r="A374" s="116"/>
      <c r="B374" s="125">
        <v>330</v>
      </c>
      <c r="C374" s="122">
        <f t="shared" si="17"/>
        <v>7.92</v>
      </c>
      <c r="D374" s="122">
        <f t="shared" si="18"/>
        <v>2.1558586534179091E-75</v>
      </c>
      <c r="E374" s="127">
        <f t="shared" si="19"/>
        <v>8.6945861486978326E-53</v>
      </c>
      <c r="F374" s="116"/>
      <c r="G374" s="116"/>
      <c r="H374" s="120"/>
      <c r="I374" s="120"/>
      <c r="J374" s="120"/>
      <c r="K374" s="120"/>
      <c r="L374" s="116"/>
      <c r="M374" s="116"/>
      <c r="N374" s="116"/>
      <c r="O374" s="116"/>
      <c r="P374" s="116"/>
      <c r="Q374" s="116"/>
      <c r="R374" s="116"/>
      <c r="S374" s="116"/>
      <c r="T374" s="116"/>
      <c r="U374" s="116"/>
      <c r="V374" s="116"/>
      <c r="W374" s="116"/>
      <c r="X374" s="116"/>
      <c r="Y374" s="116"/>
      <c r="Z374" s="116"/>
      <c r="AA374" s="116"/>
      <c r="AB374" s="116"/>
      <c r="AC374" s="116"/>
    </row>
    <row r="375" spans="1:29" x14ac:dyDescent="0.55000000000000004">
      <c r="A375" s="116"/>
      <c r="B375" s="125">
        <v>331</v>
      </c>
      <c r="C375" s="122">
        <f t="shared" si="17"/>
        <v>7.944</v>
      </c>
      <c r="D375" s="122">
        <f t="shared" si="18"/>
        <v>2.642493487003465E-74</v>
      </c>
      <c r="E375" s="127">
        <f t="shared" si="19"/>
        <v>8.1351736775311388E-52</v>
      </c>
      <c r="F375" s="116"/>
      <c r="G375" s="116"/>
      <c r="H375" s="120"/>
      <c r="I375" s="120"/>
      <c r="J375" s="120"/>
      <c r="K375" s="120"/>
      <c r="L375" s="116"/>
      <c r="M375" s="116"/>
      <c r="N375" s="116"/>
      <c r="O375" s="116"/>
      <c r="P375" s="116"/>
      <c r="Q375" s="116"/>
      <c r="R375" s="116"/>
      <c r="S375" s="116"/>
      <c r="T375" s="116"/>
      <c r="U375" s="116"/>
      <c r="V375" s="116"/>
      <c r="W375" s="116"/>
      <c r="X375" s="116"/>
      <c r="Y375" s="116"/>
      <c r="Z375" s="116"/>
      <c r="AA375" s="116"/>
      <c r="AB375" s="116"/>
      <c r="AC375" s="116"/>
    </row>
    <row r="376" spans="1:29" x14ac:dyDescent="0.55000000000000004">
      <c r="A376" s="116"/>
      <c r="B376" s="125">
        <v>332</v>
      </c>
      <c r="C376" s="122">
        <f t="shared" si="17"/>
        <v>7.968</v>
      </c>
      <c r="D376" s="122">
        <f t="shared" si="18"/>
        <v>3.1804362102538605E-73</v>
      </c>
      <c r="E376" s="127">
        <f t="shared" si="19"/>
        <v>7.454334463126474E-51</v>
      </c>
      <c r="F376" s="116"/>
      <c r="G376" s="116"/>
      <c r="H376" s="120"/>
      <c r="I376" s="120"/>
      <c r="J376" s="120"/>
      <c r="K376" s="120"/>
      <c r="L376" s="116"/>
      <c r="M376" s="116"/>
      <c r="N376" s="116"/>
      <c r="O376" s="116"/>
      <c r="P376" s="116"/>
      <c r="Q376" s="116"/>
      <c r="R376" s="116"/>
      <c r="S376" s="116"/>
      <c r="T376" s="116"/>
      <c r="U376" s="116"/>
      <c r="V376" s="116"/>
      <c r="W376" s="116"/>
      <c r="X376" s="116"/>
      <c r="Y376" s="116"/>
      <c r="Z376" s="116"/>
      <c r="AA376" s="116"/>
      <c r="AB376" s="116"/>
      <c r="AC376" s="116"/>
    </row>
    <row r="377" spans="1:29" x14ac:dyDescent="0.55000000000000004">
      <c r="A377" s="116"/>
      <c r="B377" s="125">
        <v>333</v>
      </c>
      <c r="C377" s="122">
        <f t="shared" si="17"/>
        <v>7.992</v>
      </c>
      <c r="D377" s="122">
        <f t="shared" si="18"/>
        <v>3.7584242739427129E-72</v>
      </c>
      <c r="E377" s="127">
        <f t="shared" si="19"/>
        <v>6.6892134192525229E-50</v>
      </c>
      <c r="F377" s="116"/>
      <c r="G377" s="116"/>
      <c r="H377" s="120"/>
      <c r="I377" s="120"/>
      <c r="J377" s="120"/>
      <c r="K377" s="120"/>
      <c r="L377" s="116"/>
      <c r="M377" s="116"/>
      <c r="N377" s="116"/>
      <c r="O377" s="116"/>
      <c r="P377" s="116"/>
      <c r="Q377" s="116"/>
      <c r="R377" s="116"/>
      <c r="S377" s="116"/>
      <c r="T377" s="116"/>
      <c r="U377" s="116"/>
      <c r="V377" s="116"/>
      <c r="W377" s="116"/>
      <c r="X377" s="116"/>
      <c r="Y377" s="116"/>
      <c r="Z377" s="116"/>
      <c r="AA377" s="116"/>
      <c r="AB377" s="116"/>
      <c r="AC377" s="116"/>
    </row>
    <row r="378" spans="1:29" x14ac:dyDescent="0.55000000000000004">
      <c r="A378" s="116"/>
      <c r="B378" s="125">
        <v>334</v>
      </c>
      <c r="C378" s="122">
        <f t="shared" si="17"/>
        <v>8.016</v>
      </c>
      <c r="D378" s="122">
        <f t="shared" si="18"/>
        <v>4.3608510043163105E-71</v>
      </c>
      <c r="E378" s="127">
        <f t="shared" si="19"/>
        <v>5.8784842833361683E-49</v>
      </c>
      <c r="F378" s="116"/>
      <c r="G378" s="116"/>
      <c r="H378" s="120"/>
      <c r="I378" s="120"/>
      <c r="J378" s="120"/>
      <c r="K378" s="120"/>
      <c r="L378" s="116"/>
      <c r="M378" s="116"/>
      <c r="N378" s="116"/>
      <c r="O378" s="116"/>
      <c r="P378" s="116"/>
      <c r="Q378" s="116"/>
      <c r="R378" s="116"/>
      <c r="S378" s="116"/>
      <c r="T378" s="116"/>
      <c r="U378" s="116"/>
      <c r="V378" s="116"/>
      <c r="W378" s="116"/>
      <c r="X378" s="116"/>
      <c r="Y378" s="116"/>
      <c r="Z378" s="116"/>
      <c r="AA378" s="116"/>
      <c r="AB378" s="116"/>
      <c r="AC378" s="116"/>
    </row>
    <row r="379" spans="1:29" x14ac:dyDescent="0.55000000000000004">
      <c r="A379" s="116"/>
      <c r="B379" s="125">
        <v>335</v>
      </c>
      <c r="C379" s="122">
        <f t="shared" si="17"/>
        <v>8.0399999999999991</v>
      </c>
      <c r="D379" s="122">
        <f t="shared" si="18"/>
        <v>4.9680164126739298E-70</v>
      </c>
      <c r="E379" s="127">
        <f t="shared" si="19"/>
        <v>5.0591761642892995E-48</v>
      </c>
      <c r="F379" s="116"/>
      <c r="G379" s="116"/>
      <c r="H379" s="120"/>
      <c r="I379" s="120"/>
      <c r="J379" s="120"/>
      <c r="K379" s="120"/>
      <c r="L379" s="116"/>
      <c r="M379" s="116"/>
      <c r="N379" s="116"/>
      <c r="O379" s="116"/>
      <c r="P379" s="116"/>
      <c r="Q379" s="116"/>
      <c r="R379" s="116"/>
      <c r="S379" s="116"/>
      <c r="T379" s="116"/>
      <c r="U379" s="116"/>
      <c r="V379" s="116"/>
      <c r="W379" s="116"/>
      <c r="X379" s="116"/>
      <c r="Y379" s="116"/>
      <c r="Z379" s="116"/>
      <c r="AA379" s="116"/>
      <c r="AB379" s="116"/>
      <c r="AC379" s="116"/>
    </row>
    <row r="380" spans="1:29" x14ac:dyDescent="0.55000000000000004">
      <c r="A380" s="116"/>
      <c r="B380" s="125">
        <v>336</v>
      </c>
      <c r="C380" s="122">
        <f t="shared" si="17"/>
        <v>8.0640000000000001</v>
      </c>
      <c r="D380" s="122">
        <f t="shared" si="18"/>
        <v>5.5570093120228527E-69</v>
      </c>
      <c r="E380" s="127">
        <f t="shared" si="19"/>
        <v>4.2640115705480029E-47</v>
      </c>
      <c r="F380" s="116"/>
      <c r="G380" s="116"/>
      <c r="H380" s="120"/>
      <c r="I380" s="120"/>
      <c r="J380" s="120"/>
      <c r="K380" s="120"/>
      <c r="L380" s="116"/>
      <c r="M380" s="116"/>
      <c r="N380" s="116"/>
      <c r="O380" s="116"/>
      <c r="P380" s="116"/>
      <c r="Q380" s="116"/>
      <c r="R380" s="116"/>
      <c r="S380" s="116"/>
      <c r="T380" s="116"/>
      <c r="U380" s="116"/>
      <c r="V380" s="116"/>
      <c r="W380" s="116"/>
      <c r="X380" s="116"/>
      <c r="Y380" s="116"/>
      <c r="Z380" s="116"/>
      <c r="AA380" s="116"/>
      <c r="AB380" s="116"/>
      <c r="AC380" s="116"/>
    </row>
    <row r="381" spans="1:29" x14ac:dyDescent="0.55000000000000004">
      <c r="A381" s="116"/>
      <c r="B381" s="125">
        <v>337</v>
      </c>
      <c r="C381" s="122">
        <f t="shared" si="17"/>
        <v>8.0879999999999992</v>
      </c>
      <c r="D381" s="122">
        <f t="shared" si="18"/>
        <v>6.1030307249635583E-68</v>
      </c>
      <c r="E381" s="127">
        <f t="shared" si="19"/>
        <v>3.5195008830210614E-46</v>
      </c>
      <c r="F381" s="116"/>
      <c r="G381" s="116"/>
      <c r="H381" s="120"/>
      <c r="I381" s="120"/>
      <c r="J381" s="120"/>
      <c r="K381" s="120"/>
      <c r="L381" s="116"/>
      <c r="M381" s="116"/>
      <c r="N381" s="116"/>
      <c r="O381" s="116"/>
      <c r="P381" s="116"/>
      <c r="Q381" s="116"/>
      <c r="R381" s="116"/>
      <c r="S381" s="116"/>
      <c r="T381" s="116"/>
      <c r="U381" s="116"/>
      <c r="V381" s="116"/>
      <c r="W381" s="116"/>
      <c r="X381" s="116"/>
      <c r="Y381" s="116"/>
      <c r="Z381" s="116"/>
      <c r="AA381" s="116"/>
      <c r="AB381" s="116"/>
      <c r="AC381" s="116"/>
    </row>
    <row r="382" spans="1:29" x14ac:dyDescent="0.55000000000000004">
      <c r="A382" s="116"/>
      <c r="B382" s="125">
        <v>338</v>
      </c>
      <c r="C382" s="122">
        <f t="shared" si="17"/>
        <v>8.1120000000000001</v>
      </c>
      <c r="D382" s="122">
        <f t="shared" si="18"/>
        <v>6.5810670779421003E-67</v>
      </c>
      <c r="E382" s="127">
        <f t="shared" si="19"/>
        <v>2.8449059536924829E-45</v>
      </c>
      <c r="F382" s="116"/>
      <c r="G382" s="116"/>
      <c r="H382" s="120"/>
      <c r="I382" s="120"/>
      <c r="J382" s="120"/>
      <c r="K382" s="120"/>
      <c r="L382" s="116"/>
      <c r="M382" s="116"/>
      <c r="N382" s="116"/>
      <c r="O382" s="116"/>
      <c r="P382" s="116"/>
      <c r="Q382" s="116"/>
      <c r="R382" s="116"/>
      <c r="S382" s="116"/>
      <c r="T382" s="116"/>
      <c r="U382" s="116"/>
      <c r="V382" s="116"/>
      <c r="W382" s="116"/>
      <c r="X382" s="116"/>
      <c r="Y382" s="116"/>
      <c r="Z382" s="116"/>
      <c r="AA382" s="116"/>
      <c r="AB382" s="116"/>
      <c r="AC382" s="116"/>
    </row>
    <row r="383" spans="1:29" x14ac:dyDescent="0.55000000000000004">
      <c r="A383" s="116"/>
      <c r="B383" s="125">
        <v>339</v>
      </c>
      <c r="C383" s="122">
        <f t="shared" si="17"/>
        <v>8.1359999999999992</v>
      </c>
      <c r="D383" s="122">
        <f t="shared" si="18"/>
        <v>6.9677635998553744E-66</v>
      </c>
      <c r="E383" s="127">
        <f t="shared" si="19"/>
        <v>2.2520544230422871E-44</v>
      </c>
      <c r="F383" s="116"/>
      <c r="G383" s="116"/>
      <c r="H383" s="120"/>
      <c r="I383" s="120"/>
      <c r="J383" s="120"/>
      <c r="K383" s="120"/>
      <c r="L383" s="116"/>
      <c r="M383" s="116"/>
      <c r="N383" s="116"/>
      <c r="O383" s="116"/>
      <c r="P383" s="116"/>
      <c r="Q383" s="116"/>
      <c r="R383" s="116"/>
      <c r="S383" s="116"/>
      <c r="T383" s="116"/>
      <c r="U383" s="116"/>
      <c r="V383" s="116"/>
      <c r="W383" s="116"/>
      <c r="X383" s="116"/>
      <c r="Y383" s="116"/>
      <c r="Z383" s="116"/>
      <c r="AA383" s="116"/>
      <c r="AB383" s="116"/>
      <c r="AC383" s="116"/>
    </row>
    <row r="384" spans="1:29" x14ac:dyDescent="0.55000000000000004">
      <c r="A384" s="116"/>
      <c r="B384" s="125">
        <v>340</v>
      </c>
      <c r="C384" s="122">
        <f t="shared" si="17"/>
        <v>8.16</v>
      </c>
      <c r="D384" s="122">
        <f t="shared" si="18"/>
        <v>7.2433059056625064E-65</v>
      </c>
      <c r="E384" s="127">
        <f t="shared" si="19"/>
        <v>1.7458783536284604E-43</v>
      </c>
      <c r="F384" s="116"/>
      <c r="G384" s="116"/>
      <c r="H384" s="120"/>
      <c r="I384" s="120"/>
      <c r="J384" s="120"/>
      <c r="K384" s="120"/>
      <c r="L384" s="116"/>
      <c r="M384" s="116"/>
      <c r="N384" s="116"/>
      <c r="O384" s="116"/>
      <c r="P384" s="116"/>
      <c r="Q384" s="116"/>
      <c r="R384" s="116"/>
      <c r="S384" s="116"/>
      <c r="T384" s="116"/>
      <c r="U384" s="116"/>
      <c r="V384" s="116"/>
      <c r="W384" s="116"/>
      <c r="X384" s="116"/>
      <c r="Y384" s="116"/>
      <c r="Z384" s="116"/>
      <c r="AA384" s="116"/>
      <c r="AB384" s="116"/>
      <c r="AC384" s="116"/>
    </row>
    <row r="385" spans="1:29" x14ac:dyDescent="0.55000000000000004">
      <c r="A385" s="116"/>
      <c r="B385" s="125">
        <v>341</v>
      </c>
      <c r="C385" s="122">
        <f t="shared" si="17"/>
        <v>8.1839999999999993</v>
      </c>
      <c r="D385" s="122">
        <f t="shared" si="18"/>
        <v>7.3930999183124394E-64</v>
      </c>
      <c r="E385" s="127">
        <f t="shared" si="19"/>
        <v>1.3254800972422056E-42</v>
      </c>
      <c r="F385" s="116"/>
      <c r="G385" s="116"/>
      <c r="H385" s="120"/>
      <c r="I385" s="120"/>
      <c r="J385" s="120"/>
      <c r="K385" s="120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6"/>
      <c r="AB385" s="116"/>
      <c r="AC385" s="116"/>
    </row>
    <row r="386" spans="1:29" x14ac:dyDescent="0.55000000000000004">
      <c r="A386" s="116"/>
      <c r="B386" s="125">
        <v>342</v>
      </c>
      <c r="C386" s="122">
        <f t="shared" si="17"/>
        <v>8.2080000000000002</v>
      </c>
      <c r="D386" s="122">
        <f t="shared" si="18"/>
        <v>7.4090521838100241E-63</v>
      </c>
      <c r="E386" s="127">
        <f t="shared" si="19"/>
        <v>9.8549987422965082E-42</v>
      </c>
      <c r="F386" s="116"/>
      <c r="G386" s="116"/>
      <c r="H386" s="120"/>
      <c r="I386" s="120"/>
      <c r="J386" s="120"/>
      <c r="K386" s="120"/>
      <c r="L386" s="116"/>
      <c r="M386" s="116"/>
      <c r="N386" s="116"/>
      <c r="O386" s="116"/>
      <c r="P386" s="116"/>
      <c r="Q386" s="116"/>
      <c r="R386" s="116"/>
      <c r="S386" s="116"/>
      <c r="T386" s="116"/>
      <c r="U386" s="116"/>
      <c r="V386" s="116"/>
      <c r="W386" s="116"/>
      <c r="X386" s="116"/>
      <c r="Y386" s="116"/>
      <c r="Z386" s="116"/>
      <c r="AA386" s="116"/>
      <c r="AB386" s="116"/>
      <c r="AC386" s="116"/>
    </row>
    <row r="387" spans="1:29" x14ac:dyDescent="0.55000000000000004">
      <c r="A387" s="116"/>
      <c r="B387" s="125">
        <v>343</v>
      </c>
      <c r="C387" s="122">
        <f t="shared" si="17"/>
        <v>8.2319999999999993</v>
      </c>
      <c r="D387" s="122">
        <f t="shared" si="18"/>
        <v>7.2902943022447742E-62</v>
      </c>
      <c r="E387" s="127">
        <f t="shared" si="19"/>
        <v>7.1756965885018909E-41</v>
      </c>
      <c r="F387" s="116"/>
      <c r="G387" s="116"/>
      <c r="H387" s="120"/>
      <c r="I387" s="120"/>
      <c r="J387" s="120"/>
      <c r="K387" s="120"/>
      <c r="L387" s="116"/>
      <c r="M387" s="116"/>
      <c r="N387" s="116"/>
      <c r="O387" s="116"/>
      <c r="P387" s="116"/>
      <c r="Q387" s="116"/>
      <c r="R387" s="116"/>
      <c r="S387" s="116"/>
      <c r="T387" s="116"/>
      <c r="U387" s="116"/>
      <c r="V387" s="116"/>
      <c r="W387" s="116"/>
      <c r="X387" s="116"/>
      <c r="Y387" s="116"/>
      <c r="Z387" s="116"/>
      <c r="AA387" s="116"/>
      <c r="AB387" s="116"/>
      <c r="AC387" s="116"/>
    </row>
    <row r="388" spans="1:29" x14ac:dyDescent="0.55000000000000004">
      <c r="A388" s="116"/>
      <c r="B388" s="125">
        <v>344</v>
      </c>
      <c r="C388" s="122">
        <f t="shared" si="17"/>
        <v>8.2560000000000002</v>
      </c>
      <c r="D388" s="122">
        <f t="shared" si="18"/>
        <v>7.0432612402987016E-61</v>
      </c>
      <c r="E388" s="127">
        <f t="shared" si="19"/>
        <v>5.1167676059105173E-40</v>
      </c>
      <c r="F388" s="116"/>
      <c r="G388" s="116"/>
      <c r="H388" s="120"/>
      <c r="I388" s="120"/>
      <c r="J388" s="120"/>
      <c r="K388" s="120"/>
      <c r="L388" s="116"/>
      <c r="M388" s="116"/>
      <c r="N388" s="116"/>
      <c r="O388" s="116"/>
      <c r="P388" s="116"/>
      <c r="Q388" s="116"/>
      <c r="R388" s="116"/>
      <c r="S388" s="116"/>
      <c r="T388" s="116"/>
      <c r="U388" s="116"/>
      <c r="V388" s="116"/>
      <c r="W388" s="116"/>
      <c r="X388" s="116"/>
      <c r="Y388" s="116"/>
      <c r="Z388" s="116"/>
      <c r="AA388" s="116"/>
      <c r="AB388" s="116"/>
      <c r="AC388" s="116"/>
    </row>
    <row r="389" spans="1:29" x14ac:dyDescent="0.55000000000000004">
      <c r="A389" s="116"/>
      <c r="B389" s="125">
        <v>345</v>
      </c>
      <c r="C389" s="122">
        <f t="shared" si="17"/>
        <v>8.2799999999999994</v>
      </c>
      <c r="D389" s="122">
        <f t="shared" si="18"/>
        <v>6.68111369763921E-60</v>
      </c>
      <c r="E389" s="127">
        <f t="shared" si="19"/>
        <v>3.5731516583325775E-39</v>
      </c>
      <c r="F389" s="116"/>
      <c r="G389" s="116"/>
      <c r="H389" s="120"/>
      <c r="I389" s="120"/>
      <c r="J389" s="120"/>
      <c r="K389" s="120"/>
      <c r="L389" s="116"/>
      <c r="M389" s="116"/>
      <c r="N389" s="116"/>
      <c r="O389" s="116"/>
      <c r="P389" s="116"/>
      <c r="Q389" s="116"/>
      <c r="R389" s="116"/>
      <c r="S389" s="116"/>
      <c r="T389" s="116"/>
      <c r="U389" s="116"/>
      <c r="V389" s="116"/>
      <c r="W389" s="116"/>
      <c r="X389" s="116"/>
      <c r="Y389" s="116"/>
      <c r="Z389" s="116"/>
      <c r="AA389" s="116"/>
      <c r="AB389" s="116"/>
      <c r="AC389" s="116"/>
    </row>
    <row r="390" spans="1:29" x14ac:dyDescent="0.55000000000000004">
      <c r="A390" s="116"/>
      <c r="B390" s="125">
        <v>346</v>
      </c>
      <c r="C390" s="122">
        <f t="shared" si="17"/>
        <v>8.3040000000000003</v>
      </c>
      <c r="D390" s="122">
        <f t="shared" si="18"/>
        <v>6.222576682787857E-59</v>
      </c>
      <c r="E390" s="127">
        <f t="shared" si="19"/>
        <v>2.443606876075363E-38</v>
      </c>
      <c r="F390" s="116"/>
      <c r="G390" s="116"/>
      <c r="H390" s="120"/>
      <c r="I390" s="120"/>
      <c r="J390" s="120"/>
      <c r="K390" s="120"/>
      <c r="L390" s="116"/>
      <c r="M390" s="116"/>
      <c r="N390" s="116"/>
      <c r="O390" s="116"/>
      <c r="P390" s="116"/>
      <c r="Q390" s="116"/>
      <c r="R390" s="116"/>
      <c r="S390" s="116"/>
      <c r="T390" s="116"/>
      <c r="U390" s="116"/>
      <c r="V390" s="116"/>
      <c r="W390" s="116"/>
      <c r="X390" s="116"/>
      <c r="Y390" s="116"/>
      <c r="Z390" s="116"/>
      <c r="AA390" s="116"/>
      <c r="AB390" s="116"/>
      <c r="AC390" s="116"/>
    </row>
    <row r="391" spans="1:29" x14ac:dyDescent="0.55000000000000004">
      <c r="A391" s="116"/>
      <c r="B391" s="125">
        <v>347</v>
      </c>
      <c r="C391" s="122">
        <f t="shared" si="17"/>
        <v>8.3279999999999994</v>
      </c>
      <c r="D391" s="122">
        <f t="shared" si="18"/>
        <v>5.6903369178314298E-58</v>
      </c>
      <c r="E391" s="127">
        <f t="shared" si="19"/>
        <v>1.6365729133657917E-37</v>
      </c>
      <c r="F391" s="116"/>
      <c r="G391" s="116"/>
      <c r="H391" s="120"/>
      <c r="I391" s="120"/>
      <c r="J391" s="120"/>
      <c r="K391" s="120"/>
      <c r="L391" s="116"/>
      <c r="M391" s="116"/>
      <c r="N391" s="116"/>
      <c r="O391" s="116"/>
      <c r="P391" s="116"/>
      <c r="Q391" s="116"/>
      <c r="R391" s="116"/>
      <c r="S391" s="116"/>
      <c r="T391" s="116"/>
      <c r="U391" s="116"/>
      <c r="V391" s="116"/>
      <c r="W391" s="116"/>
      <c r="X391" s="116"/>
      <c r="Y391" s="116"/>
      <c r="Z391" s="116"/>
      <c r="AA391" s="116"/>
      <c r="AB391" s="116"/>
      <c r="AC391" s="116"/>
    </row>
    <row r="392" spans="1:29" x14ac:dyDescent="0.55000000000000004">
      <c r="A392" s="116"/>
      <c r="B392" s="125">
        <v>348</v>
      </c>
      <c r="C392" s="122">
        <f t="shared" si="17"/>
        <v>8.3520000000000003</v>
      </c>
      <c r="D392" s="122">
        <f t="shared" si="18"/>
        <v>5.1091897748874867E-57</v>
      </c>
      <c r="E392" s="127">
        <f t="shared" si="19"/>
        <v>1.0734047457241349E-36</v>
      </c>
      <c r="F392" s="116"/>
      <c r="G392" s="116"/>
      <c r="H392" s="120"/>
      <c r="I392" s="120"/>
      <c r="J392" s="120"/>
      <c r="K392" s="120"/>
      <c r="L392" s="116"/>
      <c r="M392" s="116"/>
      <c r="N392" s="116"/>
      <c r="O392" s="116"/>
      <c r="P392" s="116"/>
      <c r="Q392" s="116"/>
      <c r="R392" s="116"/>
      <c r="S392" s="116"/>
      <c r="T392" s="116"/>
      <c r="U392" s="116"/>
      <c r="V392" s="116"/>
      <c r="W392" s="116"/>
      <c r="X392" s="116"/>
      <c r="Y392" s="116"/>
      <c r="Z392" s="116"/>
      <c r="AA392" s="116"/>
      <c r="AB392" s="116"/>
      <c r="AC392" s="116"/>
    </row>
    <row r="393" spans="1:29" x14ac:dyDescent="0.55000000000000004">
      <c r="A393" s="116"/>
      <c r="B393" s="125">
        <v>349</v>
      </c>
      <c r="C393" s="122">
        <f t="shared" si="17"/>
        <v>8.3759999999999994</v>
      </c>
      <c r="D393" s="122">
        <f t="shared" si="18"/>
        <v>4.5041455556585815E-56</v>
      </c>
      <c r="E393" s="127">
        <f t="shared" si="19"/>
        <v>6.8947066795625117E-36</v>
      </c>
      <c r="F393" s="116"/>
      <c r="G393" s="116"/>
      <c r="H393" s="120"/>
      <c r="I393" s="120"/>
      <c r="J393" s="120"/>
      <c r="K393" s="120"/>
      <c r="L393" s="116"/>
      <c r="M393" s="116"/>
      <c r="N393" s="116"/>
      <c r="O393" s="116"/>
      <c r="P393" s="116"/>
      <c r="Q393" s="116"/>
      <c r="R393" s="116"/>
      <c r="S393" s="116"/>
      <c r="T393" s="116"/>
      <c r="U393" s="116"/>
      <c r="V393" s="116"/>
      <c r="W393" s="116"/>
      <c r="X393" s="116"/>
      <c r="Y393" s="116"/>
      <c r="Z393" s="116"/>
      <c r="AA393" s="116"/>
      <c r="AB393" s="116"/>
      <c r="AC393" s="116"/>
    </row>
    <row r="394" spans="1:29" x14ac:dyDescent="0.55000000000000004">
      <c r="A394" s="116"/>
      <c r="B394" s="125">
        <v>350</v>
      </c>
      <c r="C394" s="122">
        <f t="shared" si="17"/>
        <v>8.4</v>
      </c>
      <c r="D394" s="122">
        <f t="shared" si="18"/>
        <v>3.8986938076398025E-55</v>
      </c>
      <c r="E394" s="127">
        <f t="shared" si="19"/>
        <v>4.3370278419867784E-35</v>
      </c>
      <c r="F394" s="116"/>
      <c r="G394" s="116"/>
      <c r="H394" s="120"/>
      <c r="I394" s="120"/>
      <c r="J394" s="120"/>
      <c r="K394" s="120"/>
      <c r="L394" s="116"/>
      <c r="M394" s="116"/>
      <c r="N394" s="116"/>
      <c r="O394" s="116"/>
      <c r="P394" s="116"/>
      <c r="Q394" s="116"/>
      <c r="R394" s="116"/>
      <c r="S394" s="116"/>
      <c r="T394" s="116"/>
      <c r="U394" s="116"/>
      <c r="V394" s="116"/>
      <c r="W394" s="116"/>
      <c r="X394" s="116"/>
      <c r="Y394" s="116"/>
      <c r="Z394" s="116"/>
      <c r="AA394" s="116"/>
      <c r="AB394" s="116"/>
      <c r="AC394" s="116"/>
    </row>
    <row r="395" spans="1:29" x14ac:dyDescent="0.55000000000000004">
      <c r="A395" s="116"/>
      <c r="B395" s="125">
        <v>351</v>
      </c>
      <c r="C395" s="122">
        <f t="shared" si="17"/>
        <v>8.4239999999999995</v>
      </c>
      <c r="D395" s="122">
        <f t="shared" si="18"/>
        <v>3.3133870387742042E-54</v>
      </c>
      <c r="E395" s="127">
        <f t="shared" si="19"/>
        <v>2.6717311696714388E-34</v>
      </c>
      <c r="F395" s="116"/>
      <c r="G395" s="116"/>
      <c r="H395" s="120"/>
      <c r="I395" s="120"/>
      <c r="J395" s="120"/>
      <c r="K395" s="120"/>
      <c r="L395" s="116"/>
      <c r="M395" s="116"/>
      <c r="N395" s="116"/>
      <c r="O395" s="116"/>
      <c r="P395" s="116"/>
      <c r="Q395" s="116"/>
      <c r="R395" s="116"/>
      <c r="S395" s="116"/>
      <c r="T395" s="116"/>
      <c r="U395" s="116"/>
      <c r="V395" s="116"/>
      <c r="W395" s="116"/>
      <c r="X395" s="116"/>
      <c r="Y395" s="116"/>
      <c r="Z395" s="116"/>
      <c r="AA395" s="116"/>
      <c r="AB395" s="116"/>
      <c r="AC395" s="116"/>
    </row>
    <row r="396" spans="1:29" x14ac:dyDescent="0.55000000000000004">
      <c r="A396" s="116"/>
      <c r="B396" s="125">
        <v>352</v>
      </c>
      <c r="C396" s="122">
        <f t="shared" si="17"/>
        <v>8.4480000000000004</v>
      </c>
      <c r="D396" s="122">
        <f t="shared" si="18"/>
        <v>2.7648497728487375E-53</v>
      </c>
      <c r="E396" s="127">
        <f t="shared" si="19"/>
        <v>1.6118233234847266E-33</v>
      </c>
      <c r="F396" s="116"/>
      <c r="G396" s="116"/>
      <c r="H396" s="120"/>
      <c r="I396" s="120"/>
      <c r="J396" s="120"/>
      <c r="K396" s="120"/>
      <c r="L396" s="116"/>
      <c r="M396" s="116"/>
      <c r="N396" s="116"/>
      <c r="O396" s="116"/>
      <c r="P396" s="116"/>
      <c r="Q396" s="116"/>
      <c r="R396" s="116"/>
      <c r="S396" s="116"/>
      <c r="T396" s="116"/>
      <c r="U396" s="116"/>
      <c r="V396" s="116"/>
      <c r="W396" s="116"/>
      <c r="X396" s="116"/>
      <c r="Y396" s="116"/>
      <c r="Z396" s="116"/>
      <c r="AA396" s="116"/>
      <c r="AB396" s="116"/>
      <c r="AC396" s="116"/>
    </row>
    <row r="397" spans="1:29" x14ac:dyDescent="0.55000000000000004">
      <c r="A397" s="116"/>
      <c r="B397" s="125">
        <v>353</v>
      </c>
      <c r="C397" s="122">
        <f t="shared" si="17"/>
        <v>8.4719999999999995</v>
      </c>
      <c r="D397" s="122">
        <f t="shared" si="18"/>
        <v>2.265255733193921E-52</v>
      </c>
      <c r="E397" s="127">
        <f t="shared" si="19"/>
        <v>9.5228347075064044E-33</v>
      </c>
      <c r="F397" s="116"/>
      <c r="G397" s="116"/>
      <c r="H397" s="120"/>
      <c r="I397" s="120"/>
      <c r="J397" s="120"/>
      <c r="K397" s="120"/>
      <c r="L397" s="116"/>
      <c r="M397" s="116"/>
      <c r="N397" s="116"/>
      <c r="O397" s="116"/>
      <c r="P397" s="116"/>
      <c r="Q397" s="116"/>
      <c r="R397" s="116"/>
      <c r="S397" s="116"/>
      <c r="T397" s="116"/>
      <c r="U397" s="116"/>
      <c r="V397" s="116"/>
      <c r="W397" s="116"/>
      <c r="X397" s="116"/>
      <c r="Y397" s="116"/>
      <c r="Z397" s="116"/>
      <c r="AA397" s="116"/>
      <c r="AB397" s="116"/>
      <c r="AC397" s="116"/>
    </row>
    <row r="398" spans="1:29" x14ac:dyDescent="0.55000000000000004">
      <c r="A398" s="116"/>
      <c r="B398" s="125">
        <v>354</v>
      </c>
      <c r="C398" s="122">
        <f t="shared" si="17"/>
        <v>8.4960000000000004</v>
      </c>
      <c r="D398" s="122">
        <f t="shared" si="18"/>
        <v>1.8222554872175485E-51</v>
      </c>
      <c r="E398" s="127">
        <f t="shared" si="19"/>
        <v>5.5098425437725154E-32</v>
      </c>
      <c r="F398" s="116"/>
      <c r="G398" s="116"/>
      <c r="H398" s="120"/>
      <c r="I398" s="120"/>
      <c r="J398" s="120"/>
      <c r="K398" s="120"/>
      <c r="L398" s="116"/>
      <c r="M398" s="116"/>
      <c r="N398" s="116"/>
      <c r="O398" s="116"/>
      <c r="P398" s="116"/>
      <c r="Q398" s="116"/>
      <c r="R398" s="116"/>
      <c r="S398" s="116"/>
      <c r="T398" s="116"/>
      <c r="U398" s="116"/>
      <c r="V398" s="116"/>
      <c r="W398" s="116"/>
      <c r="X398" s="116"/>
      <c r="Y398" s="116"/>
      <c r="Z398" s="116"/>
      <c r="AA398" s="116"/>
      <c r="AB398" s="116"/>
      <c r="AC398" s="116"/>
    </row>
    <row r="399" spans="1:29" x14ac:dyDescent="0.55000000000000004">
      <c r="A399" s="116"/>
      <c r="B399" s="125">
        <v>355</v>
      </c>
      <c r="C399" s="122">
        <f t="shared" si="17"/>
        <v>8.52</v>
      </c>
      <c r="D399" s="122">
        <f t="shared" si="18"/>
        <v>1.4392877341756521E-50</v>
      </c>
      <c r="E399" s="127">
        <f t="shared" si="19"/>
        <v>3.1220241751952085E-31</v>
      </c>
      <c r="F399" s="116"/>
      <c r="G399" s="116"/>
      <c r="H399" s="120"/>
      <c r="I399" s="120"/>
      <c r="J399" s="120"/>
      <c r="K399" s="120"/>
      <c r="L399" s="116"/>
      <c r="M399" s="116"/>
      <c r="N399" s="116"/>
      <c r="O399" s="116"/>
      <c r="P399" s="116"/>
      <c r="Q399" s="116"/>
      <c r="R399" s="116"/>
      <c r="S399" s="116"/>
      <c r="T399" s="116"/>
      <c r="U399" s="116"/>
      <c r="V399" s="116"/>
      <c r="W399" s="116"/>
      <c r="X399" s="116"/>
      <c r="Y399" s="116"/>
      <c r="Z399" s="116"/>
      <c r="AA399" s="116"/>
      <c r="AB399" s="116"/>
      <c r="AC399" s="116"/>
    </row>
    <row r="400" spans="1:29" x14ac:dyDescent="0.55000000000000004">
      <c r="A400" s="116"/>
      <c r="B400" s="125">
        <v>356</v>
      </c>
      <c r="C400" s="122">
        <f t="shared" si="17"/>
        <v>8.5440000000000005</v>
      </c>
      <c r="D400" s="122">
        <f t="shared" si="18"/>
        <v>1.1161750517307535E-49</v>
      </c>
      <c r="E400" s="127">
        <f t="shared" si="19"/>
        <v>1.7324370655594617E-30</v>
      </c>
      <c r="F400" s="116"/>
      <c r="G400" s="116"/>
      <c r="H400" s="120"/>
      <c r="I400" s="120"/>
      <c r="J400" s="120"/>
      <c r="K400" s="120"/>
      <c r="L400" s="116"/>
      <c r="M400" s="116"/>
      <c r="N400" s="116"/>
      <c r="O400" s="116"/>
      <c r="P400" s="116"/>
      <c r="Q400" s="116"/>
      <c r="R400" s="116"/>
      <c r="S400" s="116"/>
      <c r="T400" s="116"/>
      <c r="U400" s="116"/>
      <c r="V400" s="116"/>
      <c r="W400" s="116"/>
      <c r="X400" s="116"/>
      <c r="Y400" s="116"/>
      <c r="Z400" s="116"/>
      <c r="AA400" s="116"/>
      <c r="AB400" s="116"/>
      <c r="AC400" s="116"/>
    </row>
    <row r="401" spans="1:29" x14ac:dyDescent="0.55000000000000004">
      <c r="A401" s="116"/>
      <c r="B401" s="125">
        <v>357</v>
      </c>
      <c r="C401" s="122">
        <f t="shared" si="17"/>
        <v>8.5679999999999996</v>
      </c>
      <c r="D401" s="122">
        <f t="shared" si="18"/>
        <v>8.4989118964838033E-49</v>
      </c>
      <c r="E401" s="127">
        <f t="shared" si="19"/>
        <v>9.4146201820362137E-30</v>
      </c>
      <c r="F401" s="116"/>
      <c r="G401" s="116"/>
      <c r="H401" s="120"/>
      <c r="I401" s="120"/>
      <c r="J401" s="120"/>
      <c r="K401" s="120"/>
      <c r="L401" s="116"/>
      <c r="M401" s="116"/>
      <c r="N401" s="116"/>
      <c r="O401" s="116"/>
      <c r="P401" s="116"/>
      <c r="Q401" s="116"/>
      <c r="R401" s="116"/>
      <c r="S401" s="116"/>
      <c r="T401" s="116"/>
      <c r="U401" s="116"/>
      <c r="V401" s="116"/>
      <c r="W401" s="116"/>
      <c r="X401" s="116"/>
      <c r="Y401" s="116"/>
      <c r="Z401" s="116"/>
      <c r="AA401" s="116"/>
      <c r="AB401" s="116"/>
      <c r="AC401" s="116"/>
    </row>
    <row r="402" spans="1:29" x14ac:dyDescent="0.55000000000000004">
      <c r="A402" s="116"/>
      <c r="B402" s="125">
        <v>358</v>
      </c>
      <c r="C402" s="122">
        <f t="shared" si="17"/>
        <v>8.5920000000000005</v>
      </c>
      <c r="D402" s="122">
        <f t="shared" si="18"/>
        <v>6.3539043448445567E-48</v>
      </c>
      <c r="E402" s="127">
        <f t="shared" si="19"/>
        <v>5.0103985418487059E-29</v>
      </c>
      <c r="F402" s="116"/>
      <c r="G402" s="116"/>
      <c r="H402" s="120"/>
      <c r="I402" s="120"/>
      <c r="J402" s="120"/>
      <c r="K402" s="120"/>
      <c r="L402" s="116"/>
      <c r="M402" s="116"/>
      <c r="N402" s="116"/>
      <c r="O402" s="116"/>
      <c r="P402" s="116"/>
      <c r="Q402" s="116"/>
      <c r="R402" s="116"/>
      <c r="S402" s="116"/>
      <c r="T402" s="116"/>
      <c r="U402" s="116"/>
      <c r="V402" s="116"/>
      <c r="W402" s="116"/>
      <c r="X402" s="116"/>
      <c r="Y402" s="116"/>
      <c r="Z402" s="116"/>
      <c r="AA402" s="116"/>
      <c r="AB402" s="116"/>
      <c r="AC402" s="116"/>
    </row>
    <row r="403" spans="1:29" x14ac:dyDescent="0.55000000000000004">
      <c r="A403" s="116"/>
      <c r="B403" s="125">
        <v>359</v>
      </c>
      <c r="C403" s="122">
        <f t="shared" si="17"/>
        <v>8.6159999999999997</v>
      </c>
      <c r="D403" s="122">
        <f t="shared" si="18"/>
        <v>4.6640623434599311E-47</v>
      </c>
      <c r="E403" s="127">
        <f t="shared" si="19"/>
        <v>2.6113547388981618E-28</v>
      </c>
      <c r="F403" s="116"/>
      <c r="G403" s="116"/>
      <c r="H403" s="120"/>
      <c r="I403" s="120"/>
      <c r="J403" s="120"/>
      <c r="K403" s="120"/>
      <c r="L403" s="116"/>
      <c r="M403" s="116"/>
      <c r="N403" s="116"/>
      <c r="O403" s="116"/>
      <c r="P403" s="116"/>
      <c r="Q403" s="116"/>
      <c r="R403" s="116"/>
      <c r="S403" s="116"/>
      <c r="T403" s="116"/>
      <c r="U403" s="116"/>
      <c r="V403" s="116"/>
      <c r="W403" s="116"/>
      <c r="X403" s="116"/>
      <c r="Y403" s="116"/>
      <c r="Z403" s="116"/>
      <c r="AA403" s="116"/>
      <c r="AB403" s="116"/>
      <c r="AC403" s="116"/>
    </row>
    <row r="404" spans="1:29" x14ac:dyDescent="0.55000000000000004">
      <c r="A404" s="116"/>
      <c r="B404" s="125">
        <v>360</v>
      </c>
      <c r="C404" s="122">
        <f t="shared" si="17"/>
        <v>8.64</v>
      </c>
      <c r="D404" s="122">
        <f t="shared" si="18"/>
        <v>3.3615095590700021E-46</v>
      </c>
      <c r="E404" s="127">
        <f t="shared" si="19"/>
        <v>1.3328571445216328E-27</v>
      </c>
      <c r="F404" s="116"/>
      <c r="G404" s="116"/>
      <c r="H404" s="120"/>
      <c r="I404" s="120"/>
      <c r="J404" s="120"/>
      <c r="K404" s="120"/>
      <c r="L404" s="116"/>
      <c r="M404" s="116"/>
      <c r="N404" s="116"/>
      <c r="O404" s="116"/>
      <c r="P404" s="116"/>
      <c r="Q404" s="116"/>
      <c r="R404" s="116"/>
      <c r="S404" s="116"/>
      <c r="T404" s="116"/>
      <c r="U404" s="116"/>
      <c r="V404" s="116"/>
      <c r="W404" s="116"/>
      <c r="X404" s="116"/>
      <c r="Y404" s="116"/>
      <c r="Z404" s="116"/>
      <c r="AA404" s="116"/>
      <c r="AB404" s="116"/>
      <c r="AC404" s="116"/>
    </row>
    <row r="405" spans="1:29" x14ac:dyDescent="0.55000000000000004">
      <c r="A405" s="116"/>
      <c r="B405" s="125">
        <v>361</v>
      </c>
      <c r="C405" s="122">
        <f t="shared" si="17"/>
        <v>8.6639999999999997</v>
      </c>
      <c r="D405" s="122">
        <f t="shared" si="18"/>
        <v>2.3787603092840104E-45</v>
      </c>
      <c r="E405" s="127">
        <f t="shared" si="19"/>
        <v>6.6623196799028834E-27</v>
      </c>
      <c r="F405" s="116"/>
      <c r="G405" s="116"/>
      <c r="H405" s="120"/>
      <c r="I405" s="120"/>
      <c r="J405" s="120"/>
      <c r="K405" s="120"/>
      <c r="L405" s="116"/>
      <c r="M405" s="116"/>
      <c r="N405" s="116"/>
      <c r="O405" s="116"/>
      <c r="P405" s="116"/>
      <c r="Q405" s="116"/>
      <c r="R405" s="116"/>
      <c r="S405" s="116"/>
      <c r="T405" s="116"/>
      <c r="U405" s="116"/>
      <c r="V405" s="116"/>
      <c r="W405" s="116"/>
      <c r="X405" s="116"/>
      <c r="Y405" s="116"/>
      <c r="Z405" s="116"/>
      <c r="AA405" s="116"/>
      <c r="AB405" s="116"/>
      <c r="AC405" s="116"/>
    </row>
    <row r="406" spans="1:29" x14ac:dyDescent="0.55000000000000004">
      <c r="A406" s="116"/>
      <c r="B406" s="125">
        <v>362</v>
      </c>
      <c r="C406" s="122">
        <f t="shared" si="17"/>
        <v>8.6880000000000006</v>
      </c>
      <c r="D406" s="122">
        <f t="shared" si="18"/>
        <v>1.6527735178338055E-44</v>
      </c>
      <c r="E406" s="127">
        <f t="shared" si="19"/>
        <v>3.2613053494000728E-26</v>
      </c>
      <c r="F406" s="116"/>
      <c r="G406" s="116"/>
      <c r="H406" s="120"/>
      <c r="I406" s="120"/>
      <c r="J406" s="120"/>
      <c r="K406" s="120"/>
      <c r="L406" s="116"/>
      <c r="M406" s="116"/>
      <c r="N406" s="116"/>
      <c r="O406" s="116"/>
      <c r="P406" s="116"/>
      <c r="Q406" s="116"/>
      <c r="R406" s="116"/>
      <c r="S406" s="116"/>
      <c r="T406" s="116"/>
      <c r="U406" s="116"/>
      <c r="V406" s="116"/>
      <c r="W406" s="116"/>
      <c r="X406" s="116"/>
      <c r="Y406" s="116"/>
      <c r="Z406" s="116"/>
      <c r="AA406" s="116"/>
      <c r="AB406" s="116"/>
      <c r="AC406" s="116"/>
    </row>
    <row r="407" spans="1:29" x14ac:dyDescent="0.55000000000000004">
      <c r="A407" s="116"/>
      <c r="B407" s="125">
        <v>363</v>
      </c>
      <c r="C407" s="122">
        <f t="shared" si="17"/>
        <v>8.7119999999999997</v>
      </c>
      <c r="D407" s="122">
        <f t="shared" si="18"/>
        <v>1.1275150224364814E-43</v>
      </c>
      <c r="E407" s="127">
        <f t="shared" si="19"/>
        <v>1.5634413339314277E-25</v>
      </c>
      <c r="F407" s="116"/>
      <c r="G407" s="116"/>
      <c r="H407" s="120"/>
      <c r="I407" s="120"/>
      <c r="J407" s="120"/>
      <c r="K407" s="120"/>
      <c r="L407" s="116"/>
      <c r="M407" s="116"/>
      <c r="N407" s="116"/>
      <c r="O407" s="116"/>
      <c r="P407" s="116"/>
      <c r="Q407" s="116"/>
      <c r="R407" s="116"/>
      <c r="S407" s="116"/>
      <c r="T407" s="116"/>
      <c r="U407" s="116"/>
      <c r="V407" s="116"/>
      <c r="W407" s="116"/>
      <c r="X407" s="116"/>
      <c r="Y407" s="116"/>
      <c r="Z407" s="116"/>
      <c r="AA407" s="116"/>
      <c r="AB407" s="116"/>
      <c r="AC407" s="116"/>
    </row>
    <row r="408" spans="1:29" x14ac:dyDescent="0.55000000000000004">
      <c r="A408" s="116"/>
      <c r="B408" s="125">
        <v>364</v>
      </c>
      <c r="C408" s="122">
        <f t="shared" si="17"/>
        <v>8.7360000000000007</v>
      </c>
      <c r="D408" s="122">
        <f t="shared" si="18"/>
        <v>7.5522725993510302E-43</v>
      </c>
      <c r="E408" s="127">
        <f t="shared" si="19"/>
        <v>7.339996417402779E-25</v>
      </c>
      <c r="F408" s="116"/>
      <c r="G408" s="116"/>
      <c r="H408" s="120"/>
      <c r="I408" s="120"/>
      <c r="J408" s="120"/>
      <c r="K408" s="120"/>
      <c r="L408" s="116"/>
      <c r="M408" s="116"/>
      <c r="N408" s="116"/>
      <c r="O408" s="116"/>
      <c r="P408" s="116"/>
      <c r="Q408" s="116"/>
      <c r="R408" s="116"/>
      <c r="S408" s="116"/>
      <c r="T408" s="116"/>
      <c r="U408" s="116"/>
      <c r="V408" s="116"/>
      <c r="W408" s="116"/>
      <c r="X408" s="116"/>
      <c r="Y408" s="116"/>
      <c r="Z408" s="116"/>
      <c r="AA408" s="116"/>
      <c r="AB408" s="116"/>
      <c r="AC408" s="116"/>
    </row>
    <row r="409" spans="1:29" x14ac:dyDescent="0.55000000000000004">
      <c r="A409" s="116"/>
      <c r="B409" s="125">
        <v>365</v>
      </c>
      <c r="C409" s="122">
        <f t="shared" si="17"/>
        <v>8.76</v>
      </c>
      <c r="D409" s="122">
        <f t="shared" si="18"/>
        <v>4.9668301321099513E-42</v>
      </c>
      <c r="E409" s="127">
        <f t="shared" si="19"/>
        <v>3.3746927459664921E-24</v>
      </c>
      <c r="F409" s="116"/>
      <c r="G409" s="116"/>
      <c r="H409" s="120"/>
      <c r="I409" s="120"/>
      <c r="J409" s="120"/>
      <c r="K409" s="120"/>
      <c r="L409" s="116"/>
      <c r="M409" s="116"/>
      <c r="N409" s="116"/>
      <c r="O409" s="116"/>
      <c r="P409" s="116"/>
      <c r="Q409" s="116"/>
      <c r="R409" s="116"/>
      <c r="S409" s="116"/>
      <c r="T409" s="116"/>
      <c r="U409" s="116"/>
      <c r="V409" s="116"/>
      <c r="W409" s="116"/>
      <c r="X409" s="116"/>
      <c r="Y409" s="116"/>
      <c r="Z409" s="116"/>
      <c r="AA409" s="116"/>
      <c r="AB409" s="116"/>
      <c r="AC409" s="116"/>
    </row>
    <row r="410" spans="1:29" x14ac:dyDescent="0.55000000000000004">
      <c r="A410" s="116"/>
      <c r="B410" s="125">
        <v>366</v>
      </c>
      <c r="C410" s="122">
        <f t="shared" si="17"/>
        <v>8.7840000000000007</v>
      </c>
      <c r="D410" s="122">
        <f t="shared" si="18"/>
        <v>3.207209178543633E-41</v>
      </c>
      <c r="E410" s="127">
        <f t="shared" si="19"/>
        <v>1.5194861981462078E-23</v>
      </c>
      <c r="F410" s="116"/>
      <c r="G410" s="116"/>
      <c r="H410" s="120"/>
      <c r="I410" s="120"/>
      <c r="J410" s="120"/>
      <c r="K410" s="120"/>
      <c r="L410" s="116"/>
      <c r="M410" s="116"/>
      <c r="N410" s="116"/>
      <c r="O410" s="116"/>
      <c r="P410" s="116"/>
      <c r="Q410" s="116"/>
      <c r="R410" s="116"/>
      <c r="S410" s="116"/>
      <c r="T410" s="116"/>
      <c r="U410" s="116"/>
      <c r="V410" s="116"/>
      <c r="W410" s="116"/>
      <c r="X410" s="116"/>
      <c r="Y410" s="116"/>
      <c r="Z410" s="116"/>
      <c r="AA410" s="116"/>
      <c r="AB410" s="116"/>
      <c r="AC410" s="116"/>
    </row>
    <row r="411" spans="1:29" x14ac:dyDescent="0.55000000000000004">
      <c r="A411" s="116"/>
      <c r="B411" s="125">
        <v>367</v>
      </c>
      <c r="C411" s="122">
        <f t="shared" si="17"/>
        <v>8.8079999999999998</v>
      </c>
      <c r="D411" s="122">
        <f t="shared" si="18"/>
        <v>2.0333942647976049E-40</v>
      </c>
      <c r="E411" s="127">
        <f t="shared" si="19"/>
        <v>6.7001328343272339E-23</v>
      </c>
      <c r="F411" s="116"/>
      <c r="G411" s="116"/>
      <c r="H411" s="120"/>
      <c r="I411" s="120"/>
      <c r="J411" s="120"/>
      <c r="K411" s="120"/>
      <c r="L411" s="116"/>
      <c r="M411" s="116"/>
      <c r="N411" s="116"/>
      <c r="O411" s="116"/>
      <c r="P411" s="116"/>
      <c r="Q411" s="116"/>
      <c r="R411" s="116"/>
      <c r="S411" s="116"/>
      <c r="T411" s="116"/>
      <c r="U411" s="116"/>
      <c r="V411" s="116"/>
      <c r="W411" s="116"/>
      <c r="X411" s="116"/>
      <c r="Y411" s="116"/>
      <c r="Z411" s="116"/>
      <c r="AA411" s="116"/>
      <c r="AB411" s="116"/>
      <c r="AC411" s="116"/>
    </row>
    <row r="412" spans="1:29" x14ac:dyDescent="0.55000000000000004">
      <c r="A412" s="116"/>
      <c r="B412" s="125">
        <v>368</v>
      </c>
      <c r="C412" s="122">
        <f t="shared" si="17"/>
        <v>8.8320000000000007</v>
      </c>
      <c r="D412" s="122">
        <f t="shared" si="18"/>
        <v>1.265791665194021E-39</v>
      </c>
      <c r="E412" s="127">
        <f t="shared" si="19"/>
        <v>2.8933048690868109E-22</v>
      </c>
      <c r="F412" s="116"/>
      <c r="G412" s="116"/>
      <c r="H412" s="120"/>
      <c r="I412" s="120"/>
      <c r="J412" s="120"/>
      <c r="K412" s="120"/>
      <c r="L412" s="116"/>
      <c r="M412" s="116"/>
      <c r="N412" s="116"/>
      <c r="O412" s="116"/>
      <c r="P412" s="116"/>
      <c r="Q412" s="116"/>
      <c r="R412" s="116"/>
      <c r="S412" s="116"/>
      <c r="T412" s="116"/>
      <c r="U412" s="116"/>
      <c r="V412" s="116"/>
      <c r="W412" s="116"/>
      <c r="X412" s="116"/>
      <c r="Y412" s="116"/>
      <c r="Z412" s="116"/>
      <c r="AA412" s="116"/>
      <c r="AB412" s="116"/>
      <c r="AC412" s="116"/>
    </row>
    <row r="413" spans="1:29" x14ac:dyDescent="0.55000000000000004">
      <c r="A413" s="116"/>
      <c r="B413" s="125">
        <v>369</v>
      </c>
      <c r="C413" s="122">
        <f t="shared" si="17"/>
        <v>8.8559999999999999</v>
      </c>
      <c r="D413" s="122">
        <f t="shared" si="18"/>
        <v>7.7365831627328448E-39</v>
      </c>
      <c r="E413" s="127">
        <f t="shared" si="19"/>
        <v>1.223570829071893E-21</v>
      </c>
      <c r="F413" s="116"/>
      <c r="G413" s="116"/>
      <c r="H413" s="120"/>
      <c r="I413" s="120"/>
      <c r="J413" s="120"/>
      <c r="K413" s="120"/>
      <c r="L413" s="116"/>
      <c r="M413" s="116"/>
      <c r="N413" s="116"/>
      <c r="O413" s="116"/>
      <c r="P413" s="116"/>
      <c r="Q413" s="116"/>
      <c r="R413" s="116"/>
      <c r="S413" s="116"/>
      <c r="T413" s="116"/>
      <c r="U413" s="116"/>
      <c r="V413" s="116"/>
      <c r="W413" s="116"/>
      <c r="X413" s="116"/>
      <c r="Y413" s="116"/>
      <c r="Z413" s="116"/>
      <c r="AA413" s="116"/>
      <c r="AB413" s="116"/>
      <c r="AC413" s="116"/>
    </row>
    <row r="414" spans="1:29" x14ac:dyDescent="0.55000000000000004">
      <c r="A414" s="116"/>
      <c r="B414" s="125">
        <v>370</v>
      </c>
      <c r="C414" s="122">
        <f t="shared" si="17"/>
        <v>8.8800000000000008</v>
      </c>
      <c r="D414" s="122">
        <f t="shared" si="18"/>
        <v>4.6428269216272052E-38</v>
      </c>
      <c r="E414" s="127">
        <f t="shared" si="19"/>
        <v>5.0674347204178536E-21</v>
      </c>
      <c r="F414" s="116"/>
      <c r="G414" s="116"/>
      <c r="H414" s="120"/>
      <c r="I414" s="120"/>
      <c r="J414" s="120"/>
      <c r="K414" s="120"/>
      <c r="L414" s="116"/>
      <c r="M414" s="116"/>
      <c r="N414" s="116"/>
      <c r="O414" s="116"/>
      <c r="P414" s="116"/>
      <c r="Q414" s="116"/>
      <c r="R414" s="116"/>
      <c r="S414" s="116"/>
      <c r="T414" s="116"/>
      <c r="U414" s="116"/>
      <c r="V414" s="116"/>
      <c r="W414" s="116"/>
      <c r="X414" s="116"/>
      <c r="Y414" s="116"/>
      <c r="Z414" s="116"/>
      <c r="AA414" s="116"/>
      <c r="AB414" s="116"/>
      <c r="AC414" s="116"/>
    </row>
    <row r="415" spans="1:29" x14ac:dyDescent="0.55000000000000004">
      <c r="A415" s="116"/>
      <c r="B415" s="125">
        <v>371</v>
      </c>
      <c r="C415" s="122">
        <f t="shared" si="17"/>
        <v>8.9039999999999999</v>
      </c>
      <c r="D415" s="122">
        <f t="shared" si="18"/>
        <v>2.735659991868866E-37</v>
      </c>
      <c r="E415" s="127">
        <f t="shared" si="19"/>
        <v>2.0552816398177509E-20</v>
      </c>
      <c r="F415" s="116"/>
      <c r="G415" s="116"/>
      <c r="H415" s="120"/>
      <c r="I415" s="120"/>
      <c r="J415" s="120"/>
      <c r="K415" s="120"/>
      <c r="L415" s="116"/>
      <c r="M415" s="116"/>
      <c r="N415" s="116"/>
      <c r="O415" s="116"/>
      <c r="P415" s="116"/>
      <c r="Q415" s="116"/>
      <c r="R415" s="116"/>
      <c r="S415" s="116"/>
      <c r="T415" s="116"/>
      <c r="U415" s="116"/>
      <c r="V415" s="116"/>
      <c r="W415" s="116"/>
      <c r="X415" s="116"/>
      <c r="Y415" s="116"/>
      <c r="Z415" s="116"/>
      <c r="AA415" s="116"/>
      <c r="AB415" s="116"/>
      <c r="AC415" s="116"/>
    </row>
    <row r="416" spans="1:29" x14ac:dyDescent="0.55000000000000004">
      <c r="A416" s="116"/>
      <c r="B416" s="125">
        <v>372</v>
      </c>
      <c r="C416" s="122">
        <f t="shared" si="17"/>
        <v>8.9280000000000008</v>
      </c>
      <c r="D416" s="122">
        <f t="shared" si="18"/>
        <v>1.5826616293277541E-36</v>
      </c>
      <c r="E416" s="127">
        <f t="shared" si="19"/>
        <v>8.1635424266540161E-20</v>
      </c>
      <c r="F416" s="116"/>
      <c r="G416" s="116"/>
      <c r="H416" s="120"/>
      <c r="I416" s="120"/>
      <c r="J416" s="120"/>
      <c r="K416" s="120"/>
      <c r="L416" s="116"/>
      <c r="M416" s="116"/>
      <c r="N416" s="116"/>
      <c r="O416" s="116"/>
      <c r="P416" s="116"/>
      <c r="Q416" s="116"/>
      <c r="R416" s="116"/>
      <c r="S416" s="116"/>
      <c r="T416" s="116"/>
      <c r="U416" s="116"/>
      <c r="V416" s="116"/>
      <c r="W416" s="116"/>
      <c r="X416" s="116"/>
      <c r="Y416" s="116"/>
      <c r="Z416" s="116"/>
      <c r="AA416" s="116"/>
      <c r="AB416" s="116"/>
      <c r="AC416" s="116"/>
    </row>
    <row r="417" spans="1:29" x14ac:dyDescent="0.55000000000000004">
      <c r="A417" s="116"/>
      <c r="B417" s="125">
        <v>373</v>
      </c>
      <c r="C417" s="122">
        <f t="shared" si="17"/>
        <v>8.952</v>
      </c>
      <c r="D417" s="122">
        <f t="shared" si="18"/>
        <v>8.9900137652440838E-36</v>
      </c>
      <c r="E417" s="127">
        <f t="shared" si="19"/>
        <v>3.1754852319589872E-19</v>
      </c>
      <c r="F417" s="116"/>
      <c r="G417" s="116"/>
      <c r="H417" s="120"/>
      <c r="I417" s="120"/>
      <c r="J417" s="120"/>
      <c r="K417" s="120"/>
      <c r="L417" s="116"/>
      <c r="M417" s="116"/>
      <c r="N417" s="116"/>
      <c r="O417" s="116"/>
      <c r="P417" s="116"/>
      <c r="Q417" s="116"/>
      <c r="R417" s="116"/>
      <c r="S417" s="116"/>
      <c r="T417" s="116"/>
      <c r="U417" s="116"/>
      <c r="V417" s="116"/>
      <c r="W417" s="116"/>
      <c r="X417" s="116"/>
      <c r="Y417" s="116"/>
      <c r="Z417" s="116"/>
      <c r="AA417" s="116"/>
      <c r="AB417" s="116"/>
      <c r="AC417" s="116"/>
    </row>
    <row r="418" spans="1:29" x14ac:dyDescent="0.55000000000000004">
      <c r="A418" s="116"/>
      <c r="B418" s="125">
        <v>374</v>
      </c>
      <c r="C418" s="122">
        <f t="shared" si="17"/>
        <v>8.9760000000000009</v>
      </c>
      <c r="D418" s="122">
        <f t="shared" si="18"/>
        <v>5.013938115243405E-35</v>
      </c>
      <c r="E418" s="127">
        <f t="shared" si="19"/>
        <v>1.2096665515417666E-18</v>
      </c>
      <c r="F418" s="116"/>
      <c r="G418" s="116"/>
      <c r="H418" s="120"/>
      <c r="I418" s="120"/>
      <c r="J418" s="120"/>
      <c r="K418" s="120"/>
      <c r="L418" s="116"/>
      <c r="M418" s="116"/>
      <c r="N418" s="116"/>
      <c r="O418" s="116"/>
      <c r="P418" s="116"/>
      <c r="Q418" s="116"/>
      <c r="R418" s="116"/>
      <c r="S418" s="116"/>
      <c r="T418" s="116"/>
      <c r="U418" s="116"/>
      <c r="V418" s="116"/>
      <c r="W418" s="116"/>
      <c r="X418" s="116"/>
      <c r="Y418" s="116"/>
      <c r="Z418" s="116"/>
      <c r="AA418" s="116"/>
      <c r="AB418" s="116"/>
      <c r="AC418" s="116"/>
    </row>
    <row r="419" spans="1:29" x14ac:dyDescent="0.55000000000000004">
      <c r="A419" s="116"/>
      <c r="B419" s="125">
        <v>375</v>
      </c>
      <c r="C419" s="122">
        <f t="shared" si="17"/>
        <v>9</v>
      </c>
      <c r="D419" s="122">
        <f t="shared" si="18"/>
        <v>2.7456420101303706E-34</v>
      </c>
      <c r="E419" s="127">
        <f t="shared" si="19"/>
        <v>4.5127926419749766E-18</v>
      </c>
      <c r="F419" s="116"/>
      <c r="G419" s="116"/>
      <c r="H419" s="120"/>
      <c r="I419" s="120"/>
      <c r="J419" s="120"/>
      <c r="K419" s="120"/>
      <c r="L419" s="116"/>
      <c r="M419" s="116"/>
      <c r="N419" s="116"/>
      <c r="O419" s="116"/>
      <c r="P419" s="116"/>
      <c r="Q419" s="116"/>
      <c r="R419" s="116"/>
      <c r="S419" s="116"/>
      <c r="T419" s="116"/>
      <c r="U419" s="116"/>
      <c r="V419" s="116"/>
      <c r="W419" s="116"/>
      <c r="X419" s="116"/>
      <c r="Y419" s="116"/>
      <c r="Z419" s="116"/>
      <c r="AA419" s="116"/>
      <c r="AB419" s="116"/>
      <c r="AC419" s="116"/>
    </row>
    <row r="420" spans="1:29" x14ac:dyDescent="0.55000000000000004">
      <c r="A420" s="116"/>
      <c r="B420" s="125">
        <v>376</v>
      </c>
      <c r="C420" s="122">
        <f t="shared" si="17"/>
        <v>9.0239999999999991</v>
      </c>
      <c r="D420" s="122">
        <f t="shared" si="18"/>
        <v>1.4762339275407533E-33</v>
      </c>
      <c r="E420" s="127">
        <f t="shared" si="19"/>
        <v>1.6487287713390153E-17</v>
      </c>
      <c r="F420" s="116"/>
      <c r="G420" s="116"/>
      <c r="H420" s="120"/>
      <c r="I420" s="120"/>
      <c r="J420" s="120"/>
      <c r="K420" s="120"/>
      <c r="L420" s="116"/>
      <c r="M420" s="116"/>
      <c r="N420" s="116"/>
      <c r="O420" s="116"/>
      <c r="P420" s="116"/>
      <c r="Q420" s="116"/>
      <c r="R420" s="116"/>
      <c r="S420" s="116"/>
      <c r="T420" s="116"/>
      <c r="U420" s="116"/>
      <c r="V420" s="116"/>
      <c r="W420" s="116"/>
      <c r="X420" s="116"/>
      <c r="Y420" s="116"/>
      <c r="Z420" s="116"/>
      <c r="AA420" s="116"/>
      <c r="AB420" s="116"/>
      <c r="AC420" s="116"/>
    </row>
    <row r="421" spans="1:29" x14ac:dyDescent="0.55000000000000004">
      <c r="A421" s="116"/>
      <c r="B421" s="125">
        <v>377</v>
      </c>
      <c r="C421" s="122">
        <f t="shared" si="17"/>
        <v>9.048</v>
      </c>
      <c r="D421" s="122">
        <f t="shared" si="18"/>
        <v>7.7931454614579097E-33</v>
      </c>
      <c r="E421" s="127">
        <f t="shared" si="19"/>
        <v>5.8989835685960881E-17</v>
      </c>
      <c r="F421" s="116"/>
      <c r="G421" s="116"/>
      <c r="H421" s="120"/>
      <c r="I421" s="120"/>
      <c r="J421" s="120"/>
      <c r="K421" s="120"/>
      <c r="L421" s="116"/>
      <c r="M421" s="116"/>
      <c r="N421" s="116"/>
      <c r="O421" s="116"/>
      <c r="P421" s="116"/>
      <c r="Q421" s="116"/>
      <c r="R421" s="116"/>
      <c r="S421" s="116"/>
      <c r="T421" s="116"/>
      <c r="U421" s="116"/>
      <c r="V421" s="116"/>
      <c r="W421" s="116"/>
      <c r="X421" s="116"/>
      <c r="Y421" s="116"/>
      <c r="Z421" s="116"/>
      <c r="AA421" s="116"/>
      <c r="AB421" s="116"/>
      <c r="AC421" s="116"/>
    </row>
    <row r="422" spans="1:29" x14ac:dyDescent="0.55000000000000004">
      <c r="A422" s="116"/>
      <c r="B422" s="125">
        <v>378</v>
      </c>
      <c r="C422" s="122">
        <f t="shared" si="17"/>
        <v>9.0719999999999992</v>
      </c>
      <c r="D422" s="122">
        <f t="shared" si="18"/>
        <v>4.0393986132491833E-32</v>
      </c>
      <c r="E422" s="127">
        <f t="shared" si="19"/>
        <v>2.0669467483333044E-16</v>
      </c>
      <c r="F422" s="116"/>
      <c r="G422" s="116"/>
      <c r="H422" s="120"/>
      <c r="I422" s="120"/>
      <c r="J422" s="120"/>
      <c r="K422" s="120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</row>
    <row r="423" spans="1:29" x14ac:dyDescent="0.55000000000000004">
      <c r="A423" s="116"/>
      <c r="B423" s="125">
        <v>379</v>
      </c>
      <c r="C423" s="122">
        <f t="shared" si="17"/>
        <v>9.0960000000000001</v>
      </c>
      <c r="D423" s="122">
        <f t="shared" si="18"/>
        <v>2.0557342459589723E-31</v>
      </c>
      <c r="E423" s="127">
        <f t="shared" si="19"/>
        <v>7.0926008682909904E-16</v>
      </c>
      <c r="F423" s="116"/>
      <c r="G423" s="116"/>
      <c r="H423" s="120"/>
      <c r="I423" s="120"/>
      <c r="J423" s="120"/>
      <c r="K423" s="120"/>
      <c r="L423" s="116"/>
      <c r="M423" s="116"/>
      <c r="N423" s="116"/>
      <c r="O423" s="116"/>
      <c r="P423" s="116"/>
      <c r="Q423" s="116"/>
      <c r="R423" s="116"/>
      <c r="S423" s="116"/>
      <c r="T423" s="116"/>
      <c r="U423" s="116"/>
      <c r="V423" s="116"/>
      <c r="W423" s="116"/>
      <c r="X423" s="116"/>
      <c r="Y423" s="116"/>
      <c r="Z423" s="116"/>
      <c r="AA423" s="116"/>
      <c r="AB423" s="116"/>
      <c r="AC423" s="116"/>
    </row>
    <row r="424" spans="1:29" x14ac:dyDescent="0.55000000000000004">
      <c r="A424" s="116"/>
      <c r="B424" s="125">
        <v>380</v>
      </c>
      <c r="C424" s="122">
        <f t="shared" si="17"/>
        <v>9.1199999999999992</v>
      </c>
      <c r="D424" s="122">
        <f t="shared" si="18"/>
        <v>1.0272202178993879E-30</v>
      </c>
      <c r="E424" s="127">
        <f t="shared" si="19"/>
        <v>2.3834491209709453E-15</v>
      </c>
      <c r="F424" s="116"/>
      <c r="G424" s="116"/>
      <c r="H424" s="120"/>
      <c r="I424" s="120"/>
      <c r="J424" s="120"/>
      <c r="K424" s="120"/>
      <c r="L424" s="116"/>
      <c r="M424" s="116"/>
      <c r="N424" s="116"/>
      <c r="O424" s="116"/>
      <c r="P424" s="116"/>
      <c r="Q424" s="116"/>
      <c r="R424" s="116"/>
      <c r="S424" s="116"/>
      <c r="T424" s="116"/>
      <c r="U424" s="116"/>
      <c r="V424" s="116"/>
      <c r="W424" s="116"/>
      <c r="X424" s="116"/>
      <c r="Y424" s="116"/>
      <c r="Z424" s="116"/>
      <c r="AA424" s="116"/>
      <c r="AB424" s="116"/>
      <c r="AC424" s="116"/>
    </row>
    <row r="425" spans="1:29" x14ac:dyDescent="0.55000000000000004">
      <c r="A425" s="116"/>
      <c r="B425" s="125">
        <v>381</v>
      </c>
      <c r="C425" s="122">
        <f t="shared" si="17"/>
        <v>9.1440000000000001</v>
      </c>
      <c r="D425" s="122">
        <f t="shared" si="18"/>
        <v>5.0397207830195891E-30</v>
      </c>
      <c r="E425" s="127">
        <f t="shared" si="19"/>
        <v>7.8438699022098394E-15</v>
      </c>
      <c r="F425" s="116"/>
      <c r="G425" s="116"/>
      <c r="H425" s="120"/>
      <c r="I425" s="120"/>
      <c r="J425" s="120"/>
      <c r="K425" s="120"/>
      <c r="L425" s="116"/>
      <c r="M425" s="116"/>
      <c r="N425" s="116"/>
      <c r="O425" s="116"/>
      <c r="P425" s="116"/>
      <c r="Q425" s="116"/>
      <c r="R425" s="116"/>
      <c r="S425" s="116"/>
      <c r="T425" s="116"/>
      <c r="U425" s="116"/>
      <c r="V425" s="116"/>
      <c r="W425" s="116"/>
      <c r="X425" s="116"/>
      <c r="Y425" s="116"/>
      <c r="Z425" s="116"/>
      <c r="AA425" s="116"/>
      <c r="AB425" s="116"/>
      <c r="AC425" s="116"/>
    </row>
    <row r="426" spans="1:29" x14ac:dyDescent="0.55000000000000004">
      <c r="A426" s="116"/>
      <c r="B426" s="125">
        <v>382</v>
      </c>
      <c r="C426" s="122">
        <f t="shared" si="17"/>
        <v>9.1679999999999993</v>
      </c>
      <c r="D426" s="122">
        <f t="shared" si="18"/>
        <v>2.4277039342087109E-29</v>
      </c>
      <c r="E426" s="127">
        <f t="shared" si="19"/>
        <v>2.5280112940162785E-14</v>
      </c>
      <c r="F426" s="116"/>
      <c r="G426" s="116"/>
      <c r="H426" s="120"/>
      <c r="I426" s="120"/>
      <c r="J426" s="120"/>
      <c r="K426" s="120"/>
      <c r="L426" s="116"/>
      <c r="M426" s="116"/>
      <c r="N426" s="116"/>
      <c r="O426" s="116"/>
      <c r="P426" s="116"/>
      <c r="Q426" s="116"/>
      <c r="R426" s="116"/>
      <c r="S426" s="116"/>
      <c r="T426" s="116"/>
      <c r="U426" s="116"/>
      <c r="V426" s="116"/>
      <c r="W426" s="116"/>
      <c r="X426" s="116"/>
      <c r="Y426" s="116"/>
      <c r="Z426" s="116"/>
      <c r="AA426" s="116"/>
      <c r="AB426" s="116"/>
      <c r="AC426" s="116"/>
    </row>
    <row r="427" spans="1:29" x14ac:dyDescent="0.55000000000000004">
      <c r="A427" s="116"/>
      <c r="B427" s="125">
        <v>383</v>
      </c>
      <c r="C427" s="122">
        <f t="shared" si="17"/>
        <v>9.1920000000000002</v>
      </c>
      <c r="D427" s="122">
        <f t="shared" si="18"/>
        <v>1.1482363667763007E-28</v>
      </c>
      <c r="E427" s="127">
        <f t="shared" si="19"/>
        <v>7.9790607094123959E-14</v>
      </c>
      <c r="F427" s="116"/>
      <c r="G427" s="116"/>
      <c r="H427" s="120"/>
      <c r="I427" s="120"/>
      <c r="J427" s="120"/>
      <c r="K427" s="120"/>
      <c r="L427" s="116"/>
      <c r="M427" s="116"/>
      <c r="N427" s="116"/>
      <c r="O427" s="116"/>
      <c r="P427" s="116"/>
      <c r="Q427" s="116"/>
      <c r="R427" s="116"/>
      <c r="S427" s="116"/>
      <c r="T427" s="116"/>
      <c r="U427" s="116"/>
      <c r="V427" s="116"/>
      <c r="W427" s="116"/>
      <c r="X427" s="116"/>
      <c r="Y427" s="116"/>
      <c r="Z427" s="116"/>
      <c r="AA427" s="116"/>
      <c r="AB427" s="116"/>
      <c r="AC427" s="116"/>
    </row>
    <row r="428" spans="1:29" x14ac:dyDescent="0.55000000000000004">
      <c r="A428" s="116"/>
      <c r="B428" s="125">
        <v>384</v>
      </c>
      <c r="C428" s="122">
        <f t="shared" ref="C428:C491" si="20">B428*O$6*O$7/500</f>
        <v>9.2159999999999993</v>
      </c>
      <c r="D428" s="122">
        <f t="shared" ref="D428:D491" si="21">NORMDIST(C428,E$13,F$13/4,FALSE)+NORMDIST(C428,E$14,F$14/4,FALSE)+NORMDIST(C428,E$15,F$15/4,FALSE)+NORMDIST(C428,E$16,F$16/4,FALSE)+NORMDIST(C428,E$17,F$17/4,FALSE)</f>
        <v>5.3322831445806714E-28</v>
      </c>
      <c r="E428" s="127">
        <f t="shared" ref="E428:E491" si="22">NORMDIST(C428,E$18,F$18/4,FALSE)+NORMDIST(C428,E$19,F$19/4,FALSE)+NORMDIST(C428,E$20,F$20/4,FALSE)+NORMDIST(C428,E$21,F$21/4,FALSE)</f>
        <v>2.4663156611204901E-13</v>
      </c>
      <c r="F428" s="116"/>
      <c r="G428" s="116"/>
      <c r="H428" s="120"/>
      <c r="I428" s="120"/>
      <c r="J428" s="120"/>
      <c r="K428" s="120"/>
      <c r="L428" s="116"/>
      <c r="M428" s="116"/>
      <c r="N428" s="116"/>
      <c r="O428" s="116"/>
      <c r="P428" s="116"/>
      <c r="Q428" s="116"/>
      <c r="R428" s="116"/>
      <c r="S428" s="116"/>
      <c r="T428" s="116"/>
      <c r="U428" s="116"/>
      <c r="V428" s="116"/>
      <c r="W428" s="116"/>
      <c r="X428" s="116"/>
      <c r="Y428" s="116"/>
      <c r="Z428" s="116"/>
      <c r="AA428" s="116"/>
      <c r="AB428" s="116"/>
      <c r="AC428" s="116"/>
    </row>
    <row r="429" spans="1:29" x14ac:dyDescent="0.55000000000000004">
      <c r="A429" s="116"/>
      <c r="B429" s="125">
        <v>385</v>
      </c>
      <c r="C429" s="122">
        <f t="shared" si="20"/>
        <v>9.24</v>
      </c>
      <c r="D429" s="122">
        <f t="shared" si="21"/>
        <v>2.4313161583804211E-27</v>
      </c>
      <c r="E429" s="127">
        <f t="shared" si="22"/>
        <v>7.4656853753017047E-13</v>
      </c>
      <c r="F429" s="116"/>
      <c r="G429" s="116"/>
      <c r="H429" s="120"/>
      <c r="I429" s="120"/>
      <c r="J429" s="120"/>
      <c r="K429" s="120"/>
      <c r="L429" s="116"/>
      <c r="M429" s="116"/>
      <c r="N429" s="116"/>
      <c r="O429" s="116"/>
      <c r="P429" s="116"/>
      <c r="Q429" s="116"/>
      <c r="R429" s="116"/>
      <c r="S429" s="116"/>
      <c r="T429" s="116"/>
      <c r="U429" s="116"/>
      <c r="V429" s="116"/>
      <c r="W429" s="116"/>
      <c r="X429" s="116"/>
      <c r="Y429" s="116"/>
      <c r="Z429" s="116"/>
      <c r="AA429" s="116"/>
      <c r="AB429" s="116"/>
      <c r="AC429" s="116"/>
    </row>
    <row r="430" spans="1:29" x14ac:dyDescent="0.55000000000000004">
      <c r="A430" s="116"/>
      <c r="B430" s="125">
        <v>386</v>
      </c>
      <c r="C430" s="122">
        <f t="shared" si="20"/>
        <v>9.2639999999999993</v>
      </c>
      <c r="D430" s="122">
        <f t="shared" si="21"/>
        <v>1.0884688367989377E-26</v>
      </c>
      <c r="E430" s="127">
        <f t="shared" si="22"/>
        <v>2.2131703236670438E-12</v>
      </c>
      <c r="F430" s="116"/>
      <c r="G430" s="116"/>
      <c r="H430" s="120"/>
      <c r="I430" s="120"/>
      <c r="J430" s="120"/>
      <c r="K430" s="120"/>
      <c r="L430" s="116"/>
      <c r="M430" s="116"/>
      <c r="N430" s="116"/>
      <c r="O430" s="116"/>
      <c r="P430" s="116"/>
      <c r="Q430" s="116"/>
      <c r="R430" s="116"/>
      <c r="S430" s="116"/>
      <c r="T430" s="116"/>
      <c r="U430" s="116"/>
      <c r="V430" s="116"/>
      <c r="W430" s="116"/>
      <c r="X430" s="116"/>
      <c r="Y430" s="116"/>
      <c r="Z430" s="116"/>
      <c r="AA430" s="116"/>
      <c r="AB430" s="116"/>
      <c r="AC430" s="116"/>
    </row>
    <row r="431" spans="1:29" x14ac:dyDescent="0.55000000000000004">
      <c r="A431" s="116"/>
      <c r="B431" s="125">
        <v>387</v>
      </c>
      <c r="C431" s="122">
        <f t="shared" si="20"/>
        <v>9.2880000000000003</v>
      </c>
      <c r="D431" s="122">
        <f t="shared" si="21"/>
        <v>4.7845036690436892E-26</v>
      </c>
      <c r="E431" s="127">
        <f t="shared" si="22"/>
        <v>6.4251626236171979E-12</v>
      </c>
      <c r="F431" s="116"/>
      <c r="G431" s="116"/>
      <c r="H431" s="120"/>
      <c r="I431" s="120"/>
      <c r="J431" s="120"/>
      <c r="K431" s="120"/>
      <c r="L431" s="116"/>
      <c r="M431" s="116"/>
      <c r="N431" s="116"/>
      <c r="O431" s="116"/>
      <c r="P431" s="116"/>
      <c r="Q431" s="116"/>
      <c r="R431" s="116"/>
      <c r="S431" s="116"/>
      <c r="T431" s="116"/>
      <c r="U431" s="116"/>
      <c r="V431" s="116"/>
      <c r="W431" s="116"/>
      <c r="X431" s="116"/>
      <c r="Y431" s="116"/>
      <c r="Z431" s="116"/>
      <c r="AA431" s="116"/>
      <c r="AB431" s="116"/>
      <c r="AC431" s="116"/>
    </row>
    <row r="432" spans="1:29" x14ac:dyDescent="0.55000000000000004">
      <c r="A432" s="116"/>
      <c r="B432" s="125">
        <v>388</v>
      </c>
      <c r="C432" s="122">
        <f t="shared" si="20"/>
        <v>9.3119999999999994</v>
      </c>
      <c r="D432" s="122">
        <f t="shared" si="21"/>
        <v>2.0649241977268244E-25</v>
      </c>
      <c r="E432" s="127">
        <f t="shared" si="22"/>
        <v>1.8267433799251434E-11</v>
      </c>
      <c r="F432" s="116"/>
      <c r="G432" s="116"/>
      <c r="H432" s="120"/>
      <c r="I432" s="120"/>
      <c r="J432" s="120"/>
      <c r="K432" s="120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  <c r="AB432" s="116"/>
      <c r="AC432" s="116"/>
    </row>
    <row r="433" spans="1:29" x14ac:dyDescent="0.55000000000000004">
      <c r="A433" s="116"/>
      <c r="B433" s="125">
        <v>389</v>
      </c>
      <c r="C433" s="122">
        <f t="shared" si="20"/>
        <v>9.3360000000000003</v>
      </c>
      <c r="D433" s="122">
        <f t="shared" si="21"/>
        <v>8.7501936481147123E-25</v>
      </c>
      <c r="E433" s="127">
        <f t="shared" si="22"/>
        <v>5.0862194184322329E-11</v>
      </c>
      <c r="F433" s="116"/>
      <c r="G433" s="116"/>
      <c r="H433" s="120"/>
      <c r="I433" s="120"/>
      <c r="J433" s="120"/>
      <c r="K433" s="120"/>
      <c r="L433" s="116"/>
      <c r="M433" s="116"/>
      <c r="N433" s="116"/>
      <c r="O433" s="116"/>
      <c r="P433" s="116"/>
      <c r="Q433" s="116"/>
      <c r="R433" s="116"/>
      <c r="S433" s="116"/>
      <c r="T433" s="116"/>
      <c r="U433" s="116"/>
      <c r="V433" s="116"/>
      <c r="W433" s="116"/>
      <c r="X433" s="116"/>
      <c r="Y433" s="116"/>
      <c r="Z433" s="116"/>
      <c r="AA433" s="116"/>
      <c r="AB433" s="116"/>
      <c r="AC433" s="116"/>
    </row>
    <row r="434" spans="1:29" x14ac:dyDescent="0.55000000000000004">
      <c r="A434" s="116"/>
      <c r="B434" s="125">
        <v>390</v>
      </c>
      <c r="C434" s="122">
        <f t="shared" si="20"/>
        <v>9.36</v>
      </c>
      <c r="D434" s="122">
        <f t="shared" si="21"/>
        <v>3.6406383904849262E-24</v>
      </c>
      <c r="E434" s="127">
        <f t="shared" si="22"/>
        <v>1.3868732536993299E-10</v>
      </c>
      <c r="F434" s="116"/>
      <c r="G434" s="116"/>
      <c r="H434" s="120"/>
      <c r="I434" s="120"/>
      <c r="J434" s="120"/>
      <c r="K434" s="120"/>
      <c r="L434" s="116"/>
      <c r="M434" s="116"/>
      <c r="N434" s="116"/>
      <c r="O434" s="116"/>
      <c r="P434" s="116"/>
      <c r="Q434" s="116"/>
      <c r="R434" s="116"/>
      <c r="S434" s="116"/>
      <c r="T434" s="116"/>
      <c r="U434" s="116"/>
      <c r="V434" s="116"/>
      <c r="W434" s="116"/>
      <c r="X434" s="116"/>
      <c r="Y434" s="116"/>
      <c r="Z434" s="116"/>
      <c r="AA434" s="116"/>
      <c r="AB434" s="116"/>
      <c r="AC434" s="116"/>
    </row>
    <row r="435" spans="1:29" x14ac:dyDescent="0.55000000000000004">
      <c r="A435" s="116"/>
      <c r="B435" s="125">
        <v>391</v>
      </c>
      <c r="C435" s="122">
        <f t="shared" si="20"/>
        <v>9.3840000000000003</v>
      </c>
      <c r="D435" s="122">
        <f t="shared" si="21"/>
        <v>1.4872492330683773E-23</v>
      </c>
      <c r="E435" s="127">
        <f t="shared" si="22"/>
        <v>3.703416741452994E-10</v>
      </c>
      <c r="F435" s="116"/>
      <c r="G435" s="116"/>
      <c r="H435" s="120"/>
      <c r="I435" s="120"/>
      <c r="J435" s="120"/>
      <c r="K435" s="120"/>
      <c r="L435" s="116"/>
      <c r="M435" s="116"/>
      <c r="N435" s="116"/>
      <c r="O435" s="116"/>
      <c r="P435" s="116"/>
      <c r="Q435" s="116"/>
      <c r="R435" s="116"/>
      <c r="S435" s="116"/>
      <c r="T435" s="116"/>
      <c r="U435" s="116"/>
      <c r="V435" s="116"/>
      <c r="W435" s="116"/>
      <c r="X435" s="116"/>
      <c r="Y435" s="116"/>
      <c r="Z435" s="116"/>
      <c r="AA435" s="116"/>
      <c r="AB435" s="116"/>
      <c r="AC435" s="116"/>
    </row>
    <row r="436" spans="1:29" x14ac:dyDescent="0.55000000000000004">
      <c r="A436" s="116"/>
      <c r="B436" s="125">
        <v>392</v>
      </c>
      <c r="C436" s="122">
        <f t="shared" si="20"/>
        <v>9.4079999999999995</v>
      </c>
      <c r="D436" s="122">
        <f t="shared" si="21"/>
        <v>5.9653549770282188E-23</v>
      </c>
      <c r="E436" s="127">
        <f t="shared" si="22"/>
        <v>9.6848417751651321E-10</v>
      </c>
      <c r="F436" s="116"/>
      <c r="G436" s="116"/>
      <c r="H436" s="120"/>
      <c r="I436" s="120"/>
      <c r="J436" s="120"/>
      <c r="K436" s="120"/>
      <c r="L436" s="116"/>
      <c r="M436" s="116"/>
      <c r="N436" s="116"/>
      <c r="O436" s="116"/>
      <c r="P436" s="116"/>
      <c r="Q436" s="116"/>
      <c r="R436" s="116"/>
      <c r="S436" s="116"/>
      <c r="T436" s="116"/>
      <c r="U436" s="116"/>
      <c r="V436" s="116"/>
      <c r="W436" s="116"/>
      <c r="X436" s="116"/>
      <c r="Y436" s="116"/>
      <c r="Z436" s="116"/>
      <c r="AA436" s="116"/>
      <c r="AB436" s="116"/>
      <c r="AC436" s="116"/>
    </row>
    <row r="437" spans="1:29" x14ac:dyDescent="0.55000000000000004">
      <c r="A437" s="116"/>
      <c r="B437" s="125">
        <v>393</v>
      </c>
      <c r="C437" s="122">
        <f t="shared" si="20"/>
        <v>9.4320000000000004</v>
      </c>
      <c r="D437" s="122">
        <f t="shared" si="21"/>
        <v>2.3492820464212824E-22</v>
      </c>
      <c r="E437" s="127">
        <f t="shared" si="22"/>
        <v>2.4803136647340314E-9</v>
      </c>
      <c r="F437" s="116"/>
      <c r="G437" s="116"/>
      <c r="H437" s="120"/>
      <c r="I437" s="120"/>
      <c r="J437" s="120"/>
      <c r="K437" s="120"/>
      <c r="L437" s="116"/>
      <c r="M437" s="116"/>
      <c r="N437" s="116"/>
      <c r="O437" s="116"/>
      <c r="P437" s="116"/>
      <c r="Q437" s="116"/>
      <c r="R437" s="116"/>
      <c r="S437" s="116"/>
      <c r="T437" s="116"/>
      <c r="U437" s="116"/>
      <c r="V437" s="116"/>
      <c r="W437" s="116"/>
      <c r="X437" s="116"/>
      <c r="Y437" s="116"/>
      <c r="Z437" s="116"/>
      <c r="AA437" s="116"/>
      <c r="AB437" s="116"/>
      <c r="AC437" s="116"/>
    </row>
    <row r="438" spans="1:29" x14ac:dyDescent="0.55000000000000004">
      <c r="A438" s="116"/>
      <c r="B438" s="125">
        <v>394</v>
      </c>
      <c r="C438" s="122">
        <f t="shared" si="20"/>
        <v>9.4559999999999995</v>
      </c>
      <c r="D438" s="122">
        <f t="shared" si="21"/>
        <v>9.084067583690792E-22</v>
      </c>
      <c r="E438" s="127">
        <f t="shared" si="22"/>
        <v>6.2207795841907032E-9</v>
      </c>
      <c r="F438" s="116"/>
      <c r="G438" s="116"/>
      <c r="H438" s="120"/>
      <c r="I438" s="120"/>
      <c r="J438" s="120"/>
      <c r="K438" s="120"/>
      <c r="L438" s="116"/>
      <c r="M438" s="116"/>
      <c r="N438" s="116"/>
      <c r="O438" s="116"/>
      <c r="P438" s="116"/>
      <c r="Q438" s="116"/>
      <c r="R438" s="116"/>
      <c r="S438" s="116"/>
      <c r="T438" s="116"/>
      <c r="U438" s="116"/>
      <c r="V438" s="116"/>
      <c r="W438" s="116"/>
      <c r="X438" s="116"/>
      <c r="Y438" s="116"/>
      <c r="Z438" s="116"/>
      <c r="AA438" s="116"/>
      <c r="AB438" s="116"/>
      <c r="AC438" s="116"/>
    </row>
    <row r="439" spans="1:29" x14ac:dyDescent="0.55000000000000004">
      <c r="A439" s="116"/>
      <c r="B439" s="125">
        <v>395</v>
      </c>
      <c r="C439" s="122">
        <f t="shared" si="20"/>
        <v>9.48</v>
      </c>
      <c r="D439" s="122">
        <f t="shared" si="21"/>
        <v>3.4488307551498402E-21</v>
      </c>
      <c r="E439" s="127">
        <f t="shared" si="22"/>
        <v>1.5279429992307381E-8</v>
      </c>
      <c r="F439" s="116"/>
      <c r="G439" s="116"/>
      <c r="H439" s="120"/>
      <c r="I439" s="120"/>
      <c r="J439" s="120"/>
      <c r="K439" s="120"/>
      <c r="L439" s="116"/>
      <c r="M439" s="116"/>
      <c r="N439" s="116"/>
      <c r="O439" s="116"/>
      <c r="P439" s="116"/>
      <c r="Q439" s="116"/>
      <c r="R439" s="116"/>
      <c r="S439" s="116"/>
      <c r="T439" s="116"/>
      <c r="U439" s="116"/>
      <c r="V439" s="116"/>
      <c r="W439" s="116"/>
      <c r="X439" s="116"/>
      <c r="Y439" s="116"/>
      <c r="Z439" s="116"/>
      <c r="AA439" s="116"/>
      <c r="AB439" s="116"/>
      <c r="AC439" s="116"/>
    </row>
    <row r="440" spans="1:29" x14ac:dyDescent="0.55000000000000004">
      <c r="A440" s="116"/>
      <c r="B440" s="125">
        <v>396</v>
      </c>
      <c r="C440" s="122">
        <f t="shared" si="20"/>
        <v>9.5039999999999996</v>
      </c>
      <c r="D440" s="122">
        <f t="shared" si="21"/>
        <v>1.2856114686168163E-20</v>
      </c>
      <c r="E440" s="127">
        <f t="shared" si="22"/>
        <v>3.675307018390072E-8</v>
      </c>
      <c r="F440" s="116"/>
      <c r="G440" s="116"/>
      <c r="H440" s="120"/>
      <c r="I440" s="120"/>
      <c r="J440" s="120"/>
      <c r="K440" s="120"/>
      <c r="L440" s="116"/>
      <c r="M440" s="116"/>
      <c r="N440" s="116"/>
      <c r="O440" s="116"/>
      <c r="P440" s="116"/>
      <c r="Q440" s="116"/>
      <c r="R440" s="116"/>
      <c r="S440" s="116"/>
      <c r="T440" s="116"/>
      <c r="U440" s="116"/>
      <c r="V440" s="116"/>
      <c r="W440" s="116"/>
      <c r="X440" s="116"/>
      <c r="Y440" s="116"/>
      <c r="Z440" s="116"/>
      <c r="AA440" s="116"/>
      <c r="AB440" s="116"/>
      <c r="AC440" s="116"/>
    </row>
    <row r="441" spans="1:29" x14ac:dyDescent="0.55000000000000004">
      <c r="A441" s="116"/>
      <c r="B441" s="125">
        <v>397</v>
      </c>
      <c r="C441" s="122">
        <f t="shared" si="20"/>
        <v>9.5280000000000005</v>
      </c>
      <c r="D441" s="122">
        <f t="shared" si="21"/>
        <v>4.7053715524040765E-20</v>
      </c>
      <c r="E441" s="127">
        <f t="shared" si="22"/>
        <v>8.6577337628468165E-8</v>
      </c>
      <c r="F441" s="116"/>
      <c r="G441" s="116"/>
      <c r="H441" s="120"/>
      <c r="I441" s="120"/>
      <c r="J441" s="120"/>
      <c r="K441" s="120"/>
      <c r="L441" s="116"/>
      <c r="M441" s="116"/>
      <c r="N441" s="116"/>
      <c r="O441" s="116"/>
      <c r="P441" s="116"/>
      <c r="Q441" s="116"/>
      <c r="R441" s="116"/>
      <c r="S441" s="116"/>
      <c r="T441" s="116"/>
      <c r="U441" s="116"/>
      <c r="V441" s="116"/>
      <c r="W441" s="116"/>
      <c r="X441" s="116"/>
      <c r="Y441" s="116"/>
      <c r="Z441" s="116"/>
      <c r="AA441" s="116"/>
      <c r="AB441" s="116"/>
      <c r="AC441" s="116"/>
    </row>
    <row r="442" spans="1:29" x14ac:dyDescent="0.55000000000000004">
      <c r="A442" s="116"/>
      <c r="B442" s="125">
        <v>398</v>
      </c>
      <c r="C442" s="122">
        <f t="shared" si="20"/>
        <v>9.5519999999999996</v>
      </c>
      <c r="D442" s="122">
        <f t="shared" si="21"/>
        <v>1.6909253546367064E-19</v>
      </c>
      <c r="E442" s="127">
        <f t="shared" si="22"/>
        <v>1.9972800350668485E-7</v>
      </c>
      <c r="F442" s="116"/>
      <c r="G442" s="116"/>
      <c r="H442" s="120"/>
      <c r="I442" s="120"/>
      <c r="J442" s="120"/>
      <c r="K442" s="120"/>
      <c r="L442" s="116"/>
      <c r="M442" s="116"/>
      <c r="N442" s="116"/>
      <c r="O442" s="116"/>
      <c r="P442" s="116"/>
      <c r="Q442" s="116"/>
      <c r="R442" s="116"/>
      <c r="S442" s="116"/>
      <c r="T442" s="116"/>
      <c r="U442" s="116"/>
      <c r="V442" s="116"/>
      <c r="W442" s="116"/>
      <c r="X442" s="116"/>
      <c r="Y442" s="116"/>
      <c r="Z442" s="116"/>
      <c r="AA442" s="116"/>
      <c r="AB442" s="116"/>
      <c r="AC442" s="116"/>
    </row>
    <row r="443" spans="1:29" x14ac:dyDescent="0.55000000000000004">
      <c r="A443" s="116"/>
      <c r="B443" s="125">
        <v>399</v>
      </c>
      <c r="C443" s="122">
        <f t="shared" si="20"/>
        <v>9.5760000000000005</v>
      </c>
      <c r="D443" s="122">
        <f t="shared" si="21"/>
        <v>5.9662476890802756E-19</v>
      </c>
      <c r="E443" s="127">
        <f t="shared" si="22"/>
        <v>4.5122985528788082E-7</v>
      </c>
      <c r="F443" s="116"/>
      <c r="G443" s="116"/>
      <c r="H443" s="120"/>
      <c r="I443" s="120"/>
      <c r="J443" s="120"/>
      <c r="K443" s="120"/>
      <c r="L443" s="116"/>
      <c r="M443" s="116"/>
      <c r="N443" s="116"/>
      <c r="O443" s="116"/>
      <c r="P443" s="116"/>
      <c r="Q443" s="116"/>
      <c r="R443" s="116"/>
      <c r="S443" s="116"/>
      <c r="T443" s="116"/>
      <c r="U443" s="116"/>
      <c r="V443" s="116"/>
      <c r="W443" s="116"/>
      <c r="X443" s="116"/>
      <c r="Y443" s="116"/>
      <c r="Z443" s="116"/>
      <c r="AA443" s="116"/>
      <c r="AB443" s="116"/>
      <c r="AC443" s="116"/>
    </row>
    <row r="444" spans="1:29" x14ac:dyDescent="0.55000000000000004">
      <c r="A444" s="116"/>
      <c r="B444" s="125">
        <v>400</v>
      </c>
      <c r="C444" s="122">
        <f t="shared" si="20"/>
        <v>9.6</v>
      </c>
      <c r="D444" s="122">
        <f t="shared" si="21"/>
        <v>2.0669237297635501E-18</v>
      </c>
      <c r="E444" s="127">
        <f t="shared" si="22"/>
        <v>9.98345406977544E-7</v>
      </c>
      <c r="F444" s="116"/>
      <c r="G444" s="116"/>
      <c r="H444" s="120"/>
      <c r="I444" s="120"/>
      <c r="J444" s="120"/>
      <c r="K444" s="120"/>
      <c r="L444" s="116"/>
      <c r="M444" s="116"/>
      <c r="N444" s="116"/>
      <c r="O444" s="116"/>
      <c r="P444" s="116"/>
      <c r="Q444" s="116"/>
      <c r="R444" s="116"/>
      <c r="S444" s="116"/>
      <c r="T444" s="116"/>
      <c r="U444" s="116"/>
      <c r="V444" s="116"/>
      <c r="W444" s="116"/>
      <c r="X444" s="116"/>
      <c r="Y444" s="116"/>
      <c r="Z444" s="116"/>
      <c r="AA444" s="116"/>
      <c r="AB444" s="116"/>
      <c r="AC444" s="116"/>
    </row>
    <row r="445" spans="1:29" x14ac:dyDescent="0.55000000000000004">
      <c r="A445" s="116"/>
      <c r="B445" s="125">
        <v>401</v>
      </c>
      <c r="C445" s="122">
        <f t="shared" si="20"/>
        <v>9.6240000000000006</v>
      </c>
      <c r="D445" s="122">
        <f t="shared" si="21"/>
        <v>7.0306252999641222E-18</v>
      </c>
      <c r="E445" s="127">
        <f t="shared" si="22"/>
        <v>2.1631565624200077E-6</v>
      </c>
      <c r="F445" s="116"/>
      <c r="G445" s="116"/>
      <c r="H445" s="120"/>
      <c r="I445" s="120"/>
      <c r="J445" s="120"/>
      <c r="K445" s="120"/>
      <c r="L445" s="116"/>
      <c r="M445" s="116"/>
      <c r="N445" s="116"/>
      <c r="O445" s="116"/>
      <c r="P445" s="116"/>
      <c r="Q445" s="116"/>
      <c r="R445" s="116"/>
      <c r="S445" s="116"/>
      <c r="T445" s="116"/>
      <c r="U445" s="116"/>
      <c r="V445" s="116"/>
      <c r="W445" s="116"/>
      <c r="X445" s="116"/>
      <c r="Y445" s="116"/>
      <c r="Z445" s="116"/>
      <c r="AA445" s="116"/>
      <c r="AB445" s="116"/>
      <c r="AC445" s="116"/>
    </row>
    <row r="446" spans="1:29" x14ac:dyDescent="0.55000000000000004">
      <c r="A446" s="116"/>
      <c r="B446" s="125">
        <v>402</v>
      </c>
      <c r="C446" s="122">
        <f t="shared" si="20"/>
        <v>9.6479999999999997</v>
      </c>
      <c r="D446" s="122">
        <f t="shared" si="21"/>
        <v>2.3480632059374366E-17</v>
      </c>
      <c r="E446" s="127">
        <f t="shared" si="22"/>
        <v>4.5900690018161976E-6</v>
      </c>
      <c r="F446" s="116"/>
      <c r="G446" s="116"/>
      <c r="H446" s="120"/>
      <c r="I446" s="120"/>
      <c r="J446" s="120"/>
      <c r="K446" s="120"/>
      <c r="L446" s="116"/>
      <c r="M446" s="116"/>
      <c r="N446" s="116"/>
      <c r="O446" s="116"/>
      <c r="P446" s="116"/>
      <c r="Q446" s="116"/>
      <c r="R446" s="116"/>
      <c r="S446" s="116"/>
      <c r="T446" s="116"/>
      <c r="U446" s="116"/>
      <c r="V446" s="116"/>
      <c r="W446" s="116"/>
      <c r="X446" s="116"/>
      <c r="Y446" s="116"/>
      <c r="Z446" s="116"/>
      <c r="AA446" s="116"/>
      <c r="AB446" s="116"/>
      <c r="AC446" s="116"/>
    </row>
    <row r="447" spans="1:29" x14ac:dyDescent="0.55000000000000004">
      <c r="A447" s="116"/>
      <c r="B447" s="125">
        <v>403</v>
      </c>
      <c r="C447" s="122">
        <f t="shared" si="20"/>
        <v>9.6720000000000006</v>
      </c>
      <c r="D447" s="122">
        <f t="shared" si="21"/>
        <v>7.6996670008792633E-17</v>
      </c>
      <c r="E447" s="127">
        <f t="shared" si="22"/>
        <v>9.5383797018647418E-6</v>
      </c>
      <c r="F447" s="116"/>
      <c r="G447" s="116"/>
      <c r="H447" s="120"/>
      <c r="I447" s="120"/>
      <c r="J447" s="120"/>
      <c r="K447" s="120"/>
      <c r="L447" s="116"/>
      <c r="M447" s="116"/>
      <c r="N447" s="116"/>
      <c r="O447" s="116"/>
      <c r="P447" s="116"/>
      <c r="Q447" s="116"/>
      <c r="R447" s="116"/>
      <c r="S447" s="116"/>
      <c r="T447" s="116"/>
      <c r="U447" s="116"/>
      <c r="V447" s="116"/>
      <c r="W447" s="116"/>
      <c r="X447" s="116"/>
      <c r="Y447" s="116"/>
      <c r="Z447" s="116"/>
      <c r="AA447" s="116"/>
      <c r="AB447" s="116"/>
      <c r="AC447" s="116"/>
    </row>
    <row r="448" spans="1:29" x14ac:dyDescent="0.55000000000000004">
      <c r="A448" s="116"/>
      <c r="B448" s="125">
        <v>404</v>
      </c>
      <c r="C448" s="122">
        <f t="shared" si="20"/>
        <v>9.6959999999999997</v>
      </c>
      <c r="D448" s="122">
        <f t="shared" si="21"/>
        <v>2.4790222914525559E-16</v>
      </c>
      <c r="E448" s="127">
        <f t="shared" si="22"/>
        <v>1.9411278064943247E-5</v>
      </c>
      <c r="F448" s="116"/>
      <c r="G448" s="116"/>
      <c r="H448" s="120"/>
      <c r="I448" s="120"/>
      <c r="J448" s="120"/>
      <c r="K448" s="120"/>
      <c r="L448" s="116"/>
      <c r="M448" s="116"/>
      <c r="N448" s="116"/>
      <c r="O448" s="116"/>
      <c r="P448" s="116"/>
      <c r="Q448" s="116"/>
      <c r="R448" s="116"/>
      <c r="S448" s="116"/>
      <c r="T448" s="116"/>
      <c r="U448" s="116"/>
      <c r="V448" s="116"/>
      <c r="W448" s="116"/>
      <c r="X448" s="116"/>
      <c r="Y448" s="116"/>
      <c r="Z448" s="116"/>
      <c r="AA448" s="116"/>
      <c r="AB448" s="116"/>
      <c r="AC448" s="116"/>
    </row>
    <row r="449" spans="1:29" x14ac:dyDescent="0.55000000000000004">
      <c r="A449" s="116"/>
      <c r="B449" s="125">
        <v>405</v>
      </c>
      <c r="C449" s="122">
        <f t="shared" si="20"/>
        <v>9.7200000000000006</v>
      </c>
      <c r="D449" s="122">
        <f t="shared" si="21"/>
        <v>7.8367366036438511E-16</v>
      </c>
      <c r="E449" s="127">
        <f t="shared" si="22"/>
        <v>3.8686352674390771E-5</v>
      </c>
      <c r="F449" s="116"/>
      <c r="G449" s="116"/>
      <c r="H449" s="120"/>
      <c r="I449" s="120"/>
      <c r="J449" s="120"/>
      <c r="K449" s="120"/>
      <c r="L449" s="116"/>
      <c r="M449" s="116"/>
      <c r="N449" s="116"/>
      <c r="O449" s="116"/>
      <c r="P449" s="116"/>
      <c r="Q449" s="116"/>
      <c r="R449" s="116"/>
      <c r="S449" s="116"/>
      <c r="T449" s="116"/>
      <c r="U449" s="116"/>
      <c r="V449" s="116"/>
      <c r="W449" s="116"/>
      <c r="X449" s="116"/>
      <c r="Y449" s="116"/>
      <c r="Z449" s="116"/>
      <c r="AA449" s="116"/>
      <c r="AB449" s="116"/>
      <c r="AC449" s="116"/>
    </row>
    <row r="450" spans="1:29" x14ac:dyDescent="0.55000000000000004">
      <c r="A450" s="116"/>
      <c r="B450" s="125">
        <v>406</v>
      </c>
      <c r="C450" s="122">
        <f t="shared" si="20"/>
        <v>9.7439999999999998</v>
      </c>
      <c r="D450" s="122">
        <f t="shared" si="21"/>
        <v>2.4324078570653432E-15</v>
      </c>
      <c r="E450" s="127">
        <f t="shared" si="22"/>
        <v>7.550671461867331E-5</v>
      </c>
      <c r="F450" s="116"/>
      <c r="G450" s="116"/>
      <c r="H450" s="120"/>
      <c r="I450" s="120"/>
      <c r="J450" s="120"/>
      <c r="K450" s="120"/>
      <c r="L450" s="116"/>
      <c r="M450" s="116"/>
      <c r="N450" s="116"/>
      <c r="O450" s="116"/>
      <c r="P450" s="116"/>
      <c r="Q450" s="116"/>
      <c r="R450" s="116"/>
      <c r="S450" s="116"/>
      <c r="T450" s="116"/>
      <c r="U450" s="116"/>
      <c r="V450" s="116"/>
      <c r="W450" s="116"/>
      <c r="X450" s="116"/>
      <c r="Y450" s="116"/>
      <c r="Z450" s="116"/>
      <c r="AA450" s="116"/>
      <c r="AB450" s="116"/>
      <c r="AC450" s="116"/>
    </row>
    <row r="451" spans="1:29" x14ac:dyDescent="0.55000000000000004">
      <c r="A451" s="116"/>
      <c r="B451" s="125">
        <v>407</v>
      </c>
      <c r="C451" s="122">
        <f t="shared" si="20"/>
        <v>9.7680000000000007</v>
      </c>
      <c r="D451" s="122">
        <f t="shared" si="21"/>
        <v>7.4128271620863327E-15</v>
      </c>
      <c r="E451" s="127">
        <f t="shared" si="22"/>
        <v>1.4432364643904186E-4</v>
      </c>
      <c r="F451" s="116"/>
      <c r="G451" s="116"/>
      <c r="H451" s="120"/>
      <c r="I451" s="120"/>
      <c r="J451" s="120"/>
      <c r="K451" s="120"/>
      <c r="L451" s="116"/>
      <c r="M451" s="116"/>
      <c r="N451" s="116"/>
      <c r="O451" s="116"/>
      <c r="P451" s="116"/>
      <c r="Q451" s="116"/>
      <c r="R451" s="116"/>
      <c r="S451" s="116"/>
      <c r="T451" s="116"/>
      <c r="U451" s="116"/>
      <c r="V451" s="116"/>
      <c r="W451" s="116"/>
      <c r="X451" s="116"/>
      <c r="Y451" s="116"/>
      <c r="Z451" s="116"/>
      <c r="AA451" s="116"/>
      <c r="AB451" s="116"/>
      <c r="AC451" s="116"/>
    </row>
    <row r="452" spans="1:29" x14ac:dyDescent="0.55000000000000004">
      <c r="A452" s="116"/>
      <c r="B452" s="125">
        <v>408</v>
      </c>
      <c r="C452" s="122">
        <f t="shared" si="20"/>
        <v>9.7919999999999998</v>
      </c>
      <c r="D452" s="122">
        <f t="shared" si="21"/>
        <v>2.218082421595433E-14</v>
      </c>
      <c r="E452" s="127">
        <f t="shared" si="22"/>
        <v>2.7015533215476333E-4</v>
      </c>
      <c r="F452" s="116"/>
      <c r="G452" s="116"/>
      <c r="H452" s="120"/>
      <c r="I452" s="120"/>
      <c r="J452" s="120"/>
      <c r="K452" s="120"/>
      <c r="L452" s="116"/>
      <c r="M452" s="116"/>
      <c r="N452" s="116"/>
      <c r="O452" s="116"/>
      <c r="P452" s="116"/>
      <c r="Q452" s="116"/>
      <c r="R452" s="116"/>
      <c r="S452" s="116"/>
      <c r="T452" s="116"/>
      <c r="U452" s="116"/>
      <c r="V452" s="116"/>
      <c r="W452" s="116"/>
      <c r="X452" s="116"/>
      <c r="Y452" s="116"/>
      <c r="Z452" s="116"/>
      <c r="AA452" s="116"/>
      <c r="AB452" s="116"/>
      <c r="AC452" s="116"/>
    </row>
    <row r="453" spans="1:29" x14ac:dyDescent="0.55000000000000004">
      <c r="A453" s="116"/>
      <c r="B453" s="125">
        <v>409</v>
      </c>
      <c r="C453" s="122">
        <f t="shared" si="20"/>
        <v>9.8160000000000007</v>
      </c>
      <c r="D453" s="122">
        <f t="shared" si="21"/>
        <v>6.5165512488647268E-14</v>
      </c>
      <c r="E453" s="127">
        <f t="shared" si="22"/>
        <v>4.9523773211565525E-4</v>
      </c>
      <c r="F453" s="116"/>
      <c r="G453" s="116"/>
      <c r="H453" s="120"/>
      <c r="I453" s="120"/>
      <c r="J453" s="120"/>
      <c r="K453" s="120"/>
      <c r="L453" s="116"/>
      <c r="M453" s="116"/>
      <c r="N453" s="116"/>
      <c r="O453" s="116"/>
      <c r="P453" s="116"/>
      <c r="Q453" s="116"/>
      <c r="R453" s="116"/>
      <c r="S453" s="116"/>
      <c r="T453" s="116"/>
      <c r="U453" s="116"/>
      <c r="V453" s="116"/>
      <c r="W453" s="116"/>
      <c r="X453" s="116"/>
      <c r="Y453" s="116"/>
      <c r="Z453" s="116"/>
      <c r="AA453" s="116"/>
      <c r="AB453" s="116"/>
      <c r="AC453" s="116"/>
    </row>
    <row r="454" spans="1:29" x14ac:dyDescent="0.55000000000000004">
      <c r="A454" s="116"/>
      <c r="B454" s="125">
        <v>410</v>
      </c>
      <c r="C454" s="122">
        <f t="shared" si="20"/>
        <v>9.84</v>
      </c>
      <c r="D454" s="122">
        <f t="shared" si="21"/>
        <v>1.8797681175816672E-13</v>
      </c>
      <c r="E454" s="127">
        <f t="shared" si="22"/>
        <v>8.8907426643406557E-4</v>
      </c>
      <c r="F454" s="116"/>
      <c r="G454" s="116"/>
      <c r="H454" s="120"/>
      <c r="I454" s="120"/>
      <c r="J454" s="120"/>
      <c r="K454" s="120"/>
      <c r="L454" s="116"/>
      <c r="M454" s="116"/>
      <c r="N454" s="116"/>
      <c r="O454" s="116"/>
      <c r="P454" s="116"/>
      <c r="Q454" s="116"/>
      <c r="R454" s="116"/>
      <c r="S454" s="116"/>
      <c r="T454" s="116"/>
      <c r="U454" s="116"/>
      <c r="V454" s="116"/>
      <c r="W454" s="116"/>
      <c r="X454" s="116"/>
      <c r="Y454" s="116"/>
      <c r="Z454" s="116"/>
      <c r="AA454" s="116"/>
      <c r="AB454" s="116"/>
      <c r="AC454" s="116"/>
    </row>
    <row r="455" spans="1:29" x14ac:dyDescent="0.55000000000000004">
      <c r="A455" s="116"/>
      <c r="B455" s="125">
        <v>411</v>
      </c>
      <c r="C455" s="122">
        <f t="shared" si="20"/>
        <v>9.8640000000000008</v>
      </c>
      <c r="D455" s="122">
        <f t="shared" si="21"/>
        <v>5.3239880597704782E-13</v>
      </c>
      <c r="E455" s="127">
        <f t="shared" si="22"/>
        <v>1.5630990017708683E-3</v>
      </c>
      <c r="F455" s="116"/>
      <c r="G455" s="116"/>
      <c r="H455" s="120"/>
      <c r="I455" s="120"/>
      <c r="J455" s="120"/>
      <c r="K455" s="120"/>
      <c r="L455" s="116"/>
      <c r="M455" s="116"/>
      <c r="N455" s="116"/>
      <c r="O455" s="116"/>
      <c r="P455" s="116"/>
      <c r="Q455" s="116"/>
      <c r="R455" s="116"/>
      <c r="S455" s="116"/>
      <c r="T455" s="116"/>
      <c r="U455" s="116"/>
      <c r="V455" s="116"/>
      <c r="W455" s="116"/>
      <c r="X455" s="116"/>
      <c r="Y455" s="116"/>
      <c r="Z455" s="116"/>
      <c r="AA455" s="116"/>
      <c r="AB455" s="116"/>
      <c r="AC455" s="116"/>
    </row>
    <row r="456" spans="1:29" x14ac:dyDescent="0.55000000000000004">
      <c r="A456" s="116"/>
      <c r="B456" s="125">
        <v>412</v>
      </c>
      <c r="C456" s="122">
        <f t="shared" si="20"/>
        <v>9.8879999999999999</v>
      </c>
      <c r="D456" s="122">
        <f t="shared" si="21"/>
        <v>1.4805265348786135E-12</v>
      </c>
      <c r="E456" s="127">
        <f t="shared" si="22"/>
        <v>2.6912811093524184E-3</v>
      </c>
      <c r="F456" s="116"/>
      <c r="G456" s="116"/>
      <c r="H456" s="120"/>
      <c r="I456" s="120"/>
      <c r="J456" s="120"/>
      <c r="K456" s="120"/>
      <c r="L456" s="116"/>
      <c r="M456" s="116"/>
      <c r="N456" s="116"/>
      <c r="O456" s="116"/>
      <c r="P456" s="116"/>
      <c r="Q456" s="116"/>
      <c r="R456" s="116"/>
      <c r="S456" s="116"/>
      <c r="T456" s="116"/>
      <c r="U456" s="116"/>
      <c r="V456" s="116"/>
      <c r="W456" s="116"/>
      <c r="X456" s="116"/>
      <c r="Y456" s="116"/>
      <c r="Z456" s="116"/>
      <c r="AA456" s="116"/>
      <c r="AB456" s="116"/>
      <c r="AC456" s="116"/>
    </row>
    <row r="457" spans="1:29" x14ac:dyDescent="0.55000000000000004">
      <c r="A457" s="116"/>
      <c r="B457" s="125">
        <v>413</v>
      </c>
      <c r="C457" s="122">
        <f t="shared" si="20"/>
        <v>9.9120000000000008</v>
      </c>
      <c r="D457" s="122">
        <f t="shared" si="21"/>
        <v>4.0424219867762735E-12</v>
      </c>
      <c r="E457" s="127">
        <f t="shared" si="22"/>
        <v>4.5379088883454955E-3</v>
      </c>
      <c r="F457" s="116"/>
      <c r="G457" s="116"/>
      <c r="H457" s="120"/>
      <c r="I457" s="120"/>
      <c r="J457" s="120"/>
      <c r="K457" s="120"/>
      <c r="L457" s="116"/>
      <c r="M457" s="116"/>
      <c r="N457" s="116"/>
      <c r="O457" s="116"/>
      <c r="P457" s="116"/>
      <c r="Q457" s="116"/>
      <c r="R457" s="116"/>
      <c r="S457" s="116"/>
      <c r="T457" s="116"/>
      <c r="U457" s="116"/>
      <c r="V457" s="116"/>
      <c r="W457" s="116"/>
      <c r="X457" s="116"/>
      <c r="Y457" s="116"/>
      <c r="Z457" s="116"/>
      <c r="AA457" s="116"/>
      <c r="AB457" s="116"/>
      <c r="AC457" s="116"/>
    </row>
    <row r="458" spans="1:29" x14ac:dyDescent="0.55000000000000004">
      <c r="A458" s="116"/>
      <c r="B458" s="125">
        <v>414</v>
      </c>
      <c r="C458" s="122">
        <f t="shared" si="20"/>
        <v>9.9359999999999999</v>
      </c>
      <c r="D458" s="122">
        <f t="shared" si="21"/>
        <v>1.0837108673903687E-11</v>
      </c>
      <c r="E458" s="127">
        <f t="shared" si="22"/>
        <v>7.4933602547986198E-3</v>
      </c>
      <c r="F458" s="116"/>
      <c r="G458" s="116"/>
      <c r="H458" s="120"/>
      <c r="I458" s="120"/>
      <c r="J458" s="120"/>
      <c r="K458" s="120"/>
      <c r="L458" s="116"/>
      <c r="M458" s="116"/>
      <c r="N458" s="116"/>
      <c r="O458" s="116"/>
      <c r="P458" s="116"/>
      <c r="Q458" s="116"/>
      <c r="R458" s="116"/>
      <c r="S458" s="116"/>
      <c r="T458" s="116"/>
      <c r="U458" s="116"/>
      <c r="V458" s="116"/>
      <c r="W458" s="116"/>
      <c r="X458" s="116"/>
      <c r="Y458" s="116"/>
      <c r="Z458" s="116"/>
      <c r="AA458" s="116"/>
      <c r="AB458" s="116"/>
      <c r="AC458" s="116"/>
    </row>
    <row r="459" spans="1:29" x14ac:dyDescent="0.55000000000000004">
      <c r="A459" s="116"/>
      <c r="B459" s="125">
        <v>415</v>
      </c>
      <c r="C459" s="122">
        <f t="shared" si="20"/>
        <v>9.9600000000000009</v>
      </c>
      <c r="D459" s="122">
        <f t="shared" si="21"/>
        <v>2.852538658214953E-11</v>
      </c>
      <c r="E459" s="127">
        <f t="shared" si="22"/>
        <v>1.2117738736008386E-2</v>
      </c>
      <c r="F459" s="116"/>
      <c r="G459" s="116"/>
      <c r="H459" s="120"/>
      <c r="I459" s="120"/>
      <c r="J459" s="120"/>
      <c r="K459" s="120"/>
      <c r="L459" s="116"/>
      <c r="M459" s="116"/>
      <c r="N459" s="116"/>
      <c r="O459" s="116"/>
      <c r="P459" s="116"/>
      <c r="Q459" s="116"/>
      <c r="R459" s="116"/>
      <c r="S459" s="116"/>
      <c r="T459" s="116"/>
      <c r="U459" s="116"/>
      <c r="V459" s="116"/>
      <c r="W459" s="116"/>
      <c r="X459" s="116"/>
      <c r="Y459" s="116"/>
      <c r="Z459" s="116"/>
      <c r="AA459" s="116"/>
      <c r="AB459" s="116"/>
      <c r="AC459" s="116"/>
    </row>
    <row r="460" spans="1:29" x14ac:dyDescent="0.55000000000000004">
      <c r="A460" s="116"/>
      <c r="B460" s="125">
        <v>416</v>
      </c>
      <c r="C460" s="122">
        <f t="shared" si="20"/>
        <v>9.984</v>
      </c>
      <c r="D460" s="122">
        <f t="shared" si="21"/>
        <v>7.3721808121696377E-11</v>
      </c>
      <c r="E460" s="127">
        <f t="shared" si="22"/>
        <v>1.9190694351260501E-2</v>
      </c>
      <c r="F460" s="116"/>
      <c r="G460" s="116"/>
      <c r="H460" s="120"/>
      <c r="I460" s="120"/>
      <c r="J460" s="120"/>
      <c r="K460" s="120"/>
      <c r="L460" s="116"/>
      <c r="M460" s="116"/>
      <c r="N460" s="116"/>
      <c r="O460" s="116"/>
      <c r="P460" s="116"/>
      <c r="Q460" s="116"/>
      <c r="R460" s="116"/>
      <c r="S460" s="116"/>
      <c r="T460" s="116"/>
      <c r="U460" s="116"/>
      <c r="V460" s="116"/>
      <c r="W460" s="116"/>
      <c r="X460" s="116"/>
      <c r="Y460" s="116"/>
      <c r="Z460" s="116"/>
      <c r="AA460" s="116"/>
      <c r="AB460" s="116"/>
      <c r="AC460" s="116"/>
    </row>
    <row r="461" spans="1:29" x14ac:dyDescent="0.55000000000000004">
      <c r="A461" s="116"/>
      <c r="B461" s="125">
        <v>417</v>
      </c>
      <c r="C461" s="122">
        <f t="shared" si="20"/>
        <v>10.007999999999999</v>
      </c>
      <c r="D461" s="122">
        <f t="shared" si="21"/>
        <v>1.8707112028273965E-10</v>
      </c>
      <c r="E461" s="127">
        <f t="shared" si="22"/>
        <v>2.9763494780049467E-2</v>
      </c>
      <c r="F461" s="116"/>
      <c r="G461" s="116"/>
      <c r="H461" s="120"/>
      <c r="I461" s="120"/>
      <c r="J461" s="120"/>
      <c r="K461" s="120"/>
      <c r="L461" s="116"/>
      <c r="M461" s="116"/>
      <c r="N461" s="116"/>
      <c r="O461" s="116"/>
      <c r="P461" s="116"/>
      <c r="Q461" s="116"/>
      <c r="R461" s="116"/>
      <c r="S461" s="116"/>
      <c r="T461" s="116"/>
      <c r="U461" s="116"/>
      <c r="V461" s="116"/>
      <c r="W461" s="116"/>
      <c r="X461" s="116"/>
      <c r="Y461" s="116"/>
      <c r="Z461" s="116"/>
      <c r="AA461" s="116"/>
      <c r="AB461" s="116"/>
      <c r="AC461" s="116"/>
    </row>
    <row r="462" spans="1:29" x14ac:dyDescent="0.55000000000000004">
      <c r="A462" s="116"/>
      <c r="B462" s="125">
        <v>418</v>
      </c>
      <c r="C462" s="122">
        <f t="shared" si="20"/>
        <v>10.032</v>
      </c>
      <c r="D462" s="122">
        <f t="shared" si="21"/>
        <v>4.6608362492813033E-10</v>
      </c>
      <c r="E462" s="127">
        <f t="shared" si="22"/>
        <v>4.5206542361229715E-2</v>
      </c>
      <c r="F462" s="116"/>
      <c r="G462" s="116"/>
      <c r="H462" s="120"/>
      <c r="I462" s="120"/>
      <c r="J462" s="120"/>
      <c r="K462" s="120"/>
      <c r="L462" s="116"/>
      <c r="M462" s="116"/>
      <c r="N462" s="116"/>
      <c r="O462" s="116"/>
      <c r="P462" s="116"/>
      <c r="Q462" s="116"/>
      <c r="R462" s="116"/>
      <c r="S462" s="116"/>
      <c r="T462" s="116"/>
      <c r="U462" s="116"/>
      <c r="V462" s="116"/>
      <c r="W462" s="116"/>
      <c r="X462" s="116"/>
      <c r="Y462" s="116"/>
      <c r="Z462" s="116"/>
      <c r="AA462" s="116"/>
      <c r="AB462" s="116"/>
      <c r="AC462" s="116"/>
    </row>
    <row r="463" spans="1:29" x14ac:dyDescent="0.55000000000000004">
      <c r="A463" s="116"/>
      <c r="B463" s="125">
        <v>419</v>
      </c>
      <c r="C463" s="122">
        <f t="shared" si="20"/>
        <v>10.055999999999999</v>
      </c>
      <c r="D463" s="122">
        <f t="shared" si="21"/>
        <v>1.1401638630909632E-9</v>
      </c>
      <c r="E463" s="127">
        <f t="shared" si="22"/>
        <v>6.7242335609755843E-2</v>
      </c>
      <c r="F463" s="116"/>
      <c r="G463" s="116"/>
      <c r="H463" s="120"/>
      <c r="I463" s="120"/>
      <c r="J463" s="120"/>
      <c r="K463" s="120"/>
      <c r="L463" s="116"/>
      <c r="M463" s="116"/>
      <c r="N463" s="116"/>
      <c r="O463" s="116"/>
      <c r="P463" s="116"/>
      <c r="Q463" s="116"/>
      <c r="R463" s="116"/>
      <c r="S463" s="116"/>
      <c r="T463" s="116"/>
      <c r="U463" s="116"/>
      <c r="V463" s="116"/>
      <c r="W463" s="116"/>
      <c r="X463" s="116"/>
      <c r="Y463" s="116"/>
      <c r="Z463" s="116"/>
      <c r="AA463" s="116"/>
      <c r="AB463" s="116"/>
      <c r="AC463" s="116"/>
    </row>
    <row r="464" spans="1:29" x14ac:dyDescent="0.55000000000000004">
      <c r="A464" s="116"/>
      <c r="B464" s="125">
        <v>420</v>
      </c>
      <c r="C464" s="122">
        <f t="shared" si="20"/>
        <v>10.08</v>
      </c>
      <c r="D464" s="122">
        <f t="shared" si="21"/>
        <v>2.7385270087194861E-9</v>
      </c>
      <c r="E464" s="127">
        <f t="shared" si="22"/>
        <v>9.7950897644795684E-2</v>
      </c>
      <c r="F464" s="116"/>
      <c r="G464" s="116"/>
      <c r="H464" s="120"/>
      <c r="I464" s="120"/>
      <c r="J464" s="120"/>
      <c r="K464" s="120"/>
      <c r="L464" s="116"/>
      <c r="M464" s="116"/>
      <c r="N464" s="116"/>
      <c r="O464" s="116"/>
      <c r="P464" s="116"/>
      <c r="Q464" s="116"/>
      <c r="R464" s="116"/>
      <c r="S464" s="116"/>
      <c r="T464" s="116"/>
      <c r="U464" s="116"/>
      <c r="V464" s="116"/>
      <c r="W464" s="116"/>
      <c r="X464" s="116"/>
      <c r="Y464" s="116"/>
      <c r="Z464" s="116"/>
      <c r="AA464" s="116"/>
      <c r="AB464" s="116"/>
      <c r="AC464" s="116"/>
    </row>
    <row r="465" spans="1:29" x14ac:dyDescent="0.55000000000000004">
      <c r="A465" s="116"/>
      <c r="B465" s="125">
        <v>421</v>
      </c>
      <c r="C465" s="122">
        <f t="shared" si="20"/>
        <v>10.103999999999999</v>
      </c>
      <c r="D465" s="122">
        <f t="shared" si="21"/>
        <v>6.4582241469877334E-9</v>
      </c>
      <c r="E465" s="127">
        <f t="shared" si="22"/>
        <v>0.13973274232528363</v>
      </c>
      <c r="F465" s="116"/>
      <c r="G465" s="116"/>
      <c r="H465" s="120"/>
      <c r="I465" s="120"/>
      <c r="J465" s="120"/>
      <c r="K465" s="120"/>
      <c r="L465" s="116"/>
      <c r="M465" s="116"/>
      <c r="N465" s="116"/>
      <c r="O465" s="116"/>
      <c r="P465" s="116"/>
      <c r="Q465" s="116"/>
      <c r="R465" s="116"/>
      <c r="S465" s="116"/>
      <c r="T465" s="116"/>
      <c r="U465" s="116"/>
      <c r="V465" s="116"/>
      <c r="W465" s="116"/>
      <c r="X465" s="116"/>
      <c r="Y465" s="116"/>
      <c r="Z465" s="116"/>
      <c r="AA465" s="116"/>
      <c r="AB465" s="116"/>
      <c r="AC465" s="116"/>
    </row>
    <row r="466" spans="1:29" x14ac:dyDescent="0.55000000000000004">
      <c r="A466" s="116"/>
      <c r="B466" s="125">
        <v>422</v>
      </c>
      <c r="C466" s="122">
        <f t="shared" si="20"/>
        <v>10.128</v>
      </c>
      <c r="D466" s="122">
        <f t="shared" si="21"/>
        <v>1.4953936388091176E-8</v>
      </c>
      <c r="E466" s="127">
        <f t="shared" si="22"/>
        <v>0.19521450150689568</v>
      </c>
      <c r="F466" s="116"/>
      <c r="G466" s="116"/>
      <c r="H466" s="120"/>
      <c r="I466" s="120"/>
      <c r="J466" s="120"/>
      <c r="K466" s="120"/>
      <c r="L466" s="116"/>
      <c r="M466" s="116"/>
      <c r="N466" s="116"/>
      <c r="O466" s="116"/>
      <c r="P466" s="116"/>
      <c r="Q466" s="116"/>
      <c r="R466" s="116"/>
      <c r="S466" s="116"/>
      <c r="T466" s="116"/>
      <c r="U466" s="116"/>
      <c r="V466" s="116"/>
      <c r="W466" s="116"/>
      <c r="X466" s="116"/>
      <c r="Y466" s="116"/>
      <c r="Z466" s="116"/>
      <c r="AA466" s="116"/>
      <c r="AB466" s="116"/>
      <c r="AC466" s="116"/>
    </row>
    <row r="467" spans="1:29" x14ac:dyDescent="0.55000000000000004">
      <c r="A467" s="116"/>
      <c r="B467" s="125">
        <v>423</v>
      </c>
      <c r="C467" s="122">
        <f t="shared" si="20"/>
        <v>10.151999999999999</v>
      </c>
      <c r="D467" s="122">
        <f t="shared" si="21"/>
        <v>3.3997287890612771E-8</v>
      </c>
      <c r="E467" s="127">
        <f t="shared" si="22"/>
        <v>0.2670853711641179</v>
      </c>
      <c r="F467" s="116"/>
      <c r="G467" s="116"/>
      <c r="H467" s="120"/>
      <c r="I467" s="120"/>
      <c r="J467" s="120"/>
      <c r="K467" s="120"/>
      <c r="L467" s="116"/>
      <c r="M467" s="116"/>
      <c r="N467" s="116"/>
      <c r="O467" s="116"/>
      <c r="P467" s="116"/>
      <c r="Q467" s="116"/>
      <c r="R467" s="116"/>
      <c r="S467" s="116"/>
      <c r="T467" s="116"/>
      <c r="U467" s="116"/>
      <c r="V467" s="116"/>
      <c r="W467" s="116"/>
      <c r="X467" s="116"/>
      <c r="Y467" s="116"/>
      <c r="Z467" s="116"/>
      <c r="AA467" s="116"/>
      <c r="AB467" s="116"/>
      <c r="AC467" s="116"/>
    </row>
    <row r="468" spans="1:29" x14ac:dyDescent="0.55000000000000004">
      <c r="A468" s="116"/>
      <c r="B468" s="125">
        <v>424</v>
      </c>
      <c r="C468" s="122">
        <f t="shared" si="20"/>
        <v>10.176</v>
      </c>
      <c r="D468" s="122">
        <f t="shared" si="21"/>
        <v>7.5889090166695271E-8</v>
      </c>
      <c r="E468" s="127">
        <f t="shared" si="22"/>
        <v>0.35785925908350147</v>
      </c>
      <c r="F468" s="116"/>
      <c r="G468" s="116"/>
      <c r="H468" s="120"/>
      <c r="I468" s="120"/>
      <c r="J468" s="120"/>
      <c r="K468" s="120"/>
      <c r="L468" s="116"/>
      <c r="M468" s="116"/>
      <c r="N468" s="116"/>
      <c r="O468" s="116"/>
      <c r="P468" s="116"/>
      <c r="Q468" s="116"/>
      <c r="R468" s="116"/>
      <c r="S468" s="116"/>
      <c r="T468" s="116"/>
      <c r="U468" s="116"/>
      <c r="V468" s="116"/>
      <c r="W468" s="116"/>
      <c r="X468" s="116"/>
      <c r="Y468" s="116"/>
      <c r="Z468" s="116"/>
      <c r="AA468" s="116"/>
      <c r="AB468" s="116"/>
      <c r="AC468" s="116"/>
    </row>
    <row r="469" spans="1:29" x14ac:dyDescent="0.55000000000000004">
      <c r="A469" s="116"/>
      <c r="B469" s="125">
        <v>425</v>
      </c>
      <c r="C469" s="122">
        <f t="shared" si="20"/>
        <v>10.199999999999999</v>
      </c>
      <c r="D469" s="122">
        <f t="shared" si="21"/>
        <v>1.6632623181914616E-7</v>
      </c>
      <c r="E469" s="127">
        <f t="shared" si="22"/>
        <v>0.46956805839030258</v>
      </c>
      <c r="F469" s="116"/>
      <c r="G469" s="116"/>
      <c r="H469" s="120"/>
      <c r="I469" s="120"/>
      <c r="J469" s="120"/>
      <c r="K469" s="120"/>
      <c r="L469" s="116"/>
      <c r="M469" s="116"/>
      <c r="N469" s="116"/>
      <c r="O469" s="116"/>
      <c r="P469" s="116"/>
      <c r="Q469" s="116"/>
      <c r="R469" s="116"/>
      <c r="S469" s="116"/>
      <c r="T469" s="116"/>
      <c r="U469" s="116"/>
      <c r="V469" s="116"/>
      <c r="W469" s="116"/>
      <c r="X469" s="116"/>
      <c r="Y469" s="116"/>
      <c r="Z469" s="116"/>
      <c r="AA469" s="116"/>
      <c r="AB469" s="116"/>
      <c r="AC469" s="116"/>
    </row>
    <row r="470" spans="1:29" x14ac:dyDescent="0.55000000000000004">
      <c r="A470" s="116"/>
      <c r="B470" s="125">
        <v>426</v>
      </c>
      <c r="C470" s="122">
        <f t="shared" si="20"/>
        <v>10.224</v>
      </c>
      <c r="D470" s="122">
        <f t="shared" si="21"/>
        <v>3.5792207141819659E-7</v>
      </c>
      <c r="E470" s="127">
        <f t="shared" si="22"/>
        <v>0.60340508723835196</v>
      </c>
      <c r="F470" s="116"/>
      <c r="G470" s="116"/>
      <c r="H470" s="120"/>
      <c r="I470" s="120"/>
      <c r="J470" s="120"/>
      <c r="K470" s="120"/>
      <c r="L470" s="116"/>
      <c r="M470" s="116"/>
      <c r="N470" s="116"/>
      <c r="O470" s="116"/>
      <c r="P470" s="116"/>
      <c r="Q470" s="116"/>
      <c r="R470" s="116"/>
      <c r="S470" s="116"/>
      <c r="T470" s="116"/>
      <c r="U470" s="116"/>
      <c r="V470" s="116"/>
      <c r="W470" s="116"/>
      <c r="X470" s="116"/>
      <c r="Y470" s="116"/>
      <c r="Z470" s="116"/>
      <c r="AA470" s="116"/>
      <c r="AB470" s="116"/>
      <c r="AC470" s="116"/>
    </row>
    <row r="471" spans="1:29" x14ac:dyDescent="0.55000000000000004">
      <c r="A471" s="116"/>
      <c r="B471" s="125">
        <v>427</v>
      </c>
      <c r="C471" s="122">
        <f t="shared" si="20"/>
        <v>10.247999999999999</v>
      </c>
      <c r="D471" s="122">
        <f t="shared" si="21"/>
        <v>7.562450430773379E-7</v>
      </c>
      <c r="E471" s="127">
        <f t="shared" si="22"/>
        <v>0.75935266113816891</v>
      </c>
      <c r="F471" s="116"/>
      <c r="G471" s="116"/>
      <c r="H471" s="120"/>
      <c r="I471" s="120"/>
      <c r="J471" s="120"/>
      <c r="K471" s="120"/>
      <c r="L471" s="116"/>
      <c r="M471" s="116"/>
      <c r="N471" s="116"/>
      <c r="O471" s="116"/>
      <c r="P471" s="116"/>
      <c r="Q471" s="116"/>
      <c r="R471" s="116"/>
      <c r="S471" s="116"/>
      <c r="T471" s="116"/>
      <c r="U471" s="116"/>
      <c r="V471" s="116"/>
      <c r="W471" s="116"/>
      <c r="X471" s="116"/>
      <c r="Y471" s="116"/>
      <c r="Z471" s="116"/>
      <c r="AA471" s="116"/>
      <c r="AB471" s="116"/>
      <c r="AC471" s="116"/>
    </row>
    <row r="472" spans="1:29" x14ac:dyDescent="0.55000000000000004">
      <c r="A472" s="116"/>
      <c r="B472" s="125">
        <v>428</v>
      </c>
      <c r="C472" s="122">
        <f t="shared" si="20"/>
        <v>10.272</v>
      </c>
      <c r="D472" s="122">
        <f t="shared" si="21"/>
        <v>1.5688554512405277E-6</v>
      </c>
      <c r="E472" s="127">
        <f t="shared" si="22"/>
        <v>0.93584129034365249</v>
      </c>
      <c r="F472" s="116"/>
      <c r="G472" s="116"/>
      <c r="H472" s="120"/>
      <c r="I472" s="120"/>
      <c r="J472" s="120"/>
      <c r="K472" s="120"/>
      <c r="L472" s="116"/>
      <c r="M472" s="116"/>
      <c r="N472" s="116"/>
      <c r="O472" s="116"/>
      <c r="P472" s="116"/>
      <c r="Q472" s="116"/>
      <c r="R472" s="116"/>
      <c r="S472" s="116"/>
      <c r="T472" s="116"/>
      <c r="U472" s="116"/>
      <c r="V472" s="116"/>
      <c r="W472" s="116"/>
      <c r="X472" s="116"/>
      <c r="Y472" s="116"/>
      <c r="Z472" s="116"/>
      <c r="AA472" s="116"/>
      <c r="AB472" s="116"/>
      <c r="AC472" s="116"/>
    </row>
    <row r="473" spans="1:29" x14ac:dyDescent="0.55000000000000004">
      <c r="A473" s="116"/>
      <c r="B473" s="125">
        <v>429</v>
      </c>
      <c r="C473" s="122">
        <f t="shared" si="20"/>
        <v>10.295999999999999</v>
      </c>
      <c r="D473" s="122">
        <f t="shared" si="21"/>
        <v>3.1955796759050416E-6</v>
      </c>
      <c r="E473" s="127">
        <f t="shared" si="22"/>
        <v>1.1294968342946223</v>
      </c>
      <c r="F473" s="116"/>
      <c r="G473" s="116"/>
      <c r="H473" s="120"/>
      <c r="I473" s="120"/>
      <c r="J473" s="120"/>
      <c r="K473" s="120"/>
      <c r="L473" s="116"/>
      <c r="M473" s="116"/>
      <c r="N473" s="116"/>
      <c r="O473" s="116"/>
      <c r="P473" s="116"/>
      <c r="Q473" s="116"/>
      <c r="R473" s="116"/>
      <c r="S473" s="116"/>
      <c r="T473" s="116"/>
      <c r="U473" s="116"/>
      <c r="V473" s="116"/>
      <c r="W473" s="116"/>
      <c r="X473" s="116"/>
      <c r="Y473" s="116"/>
      <c r="Z473" s="116"/>
      <c r="AA473" s="116"/>
      <c r="AB473" s="116"/>
      <c r="AC473" s="116"/>
    </row>
    <row r="474" spans="1:29" x14ac:dyDescent="0.55000000000000004">
      <c r="A474" s="116"/>
      <c r="B474" s="125">
        <v>430</v>
      </c>
      <c r="C474" s="122">
        <f t="shared" si="20"/>
        <v>10.32</v>
      </c>
      <c r="D474" s="122">
        <f t="shared" si="21"/>
        <v>6.3909099587819698E-6</v>
      </c>
      <c r="E474" s="127">
        <f t="shared" si="22"/>
        <v>1.3350328891845549</v>
      </c>
      <c r="F474" s="116"/>
      <c r="G474" s="116"/>
      <c r="H474" s="120"/>
      <c r="I474" s="120"/>
      <c r="J474" s="120"/>
      <c r="K474" s="120"/>
      <c r="L474" s="116"/>
      <c r="M474" s="116"/>
      <c r="N474" s="116"/>
      <c r="O474" s="116"/>
      <c r="P474" s="116"/>
      <c r="Q474" s="116"/>
      <c r="R474" s="116"/>
      <c r="S474" s="116"/>
      <c r="T474" s="116"/>
      <c r="U474" s="116"/>
      <c r="V474" s="116"/>
      <c r="W474" s="116"/>
      <c r="X474" s="116"/>
      <c r="Y474" s="116"/>
      <c r="Z474" s="116"/>
      <c r="AA474" s="116"/>
      <c r="AB474" s="116"/>
      <c r="AC474" s="116"/>
    </row>
    <row r="475" spans="1:29" x14ac:dyDescent="0.55000000000000004">
      <c r="A475" s="116"/>
      <c r="B475" s="125">
        <v>431</v>
      </c>
      <c r="C475" s="122">
        <f t="shared" si="20"/>
        <v>10.343999999999999</v>
      </c>
      <c r="D475" s="122">
        <f t="shared" si="21"/>
        <v>1.2549374406646316E-5</v>
      </c>
      <c r="E475" s="127">
        <f t="shared" si="22"/>
        <v>1.5453364319126828</v>
      </c>
      <c r="F475" s="116"/>
      <c r="G475" s="116"/>
      <c r="H475" s="120"/>
      <c r="I475" s="120"/>
      <c r="J475" s="120"/>
      <c r="K475" s="120"/>
      <c r="L475" s="116"/>
      <c r="M475" s="116"/>
      <c r="N475" s="116"/>
      <c r="O475" s="116"/>
      <c r="P475" s="116"/>
      <c r="Q475" s="116"/>
      <c r="R475" s="116"/>
      <c r="S475" s="116"/>
      <c r="T475" s="116"/>
      <c r="U475" s="116"/>
      <c r="V475" s="116"/>
      <c r="W475" s="116"/>
      <c r="X475" s="116"/>
      <c r="Y475" s="116"/>
      <c r="Z475" s="116"/>
      <c r="AA475" s="116"/>
      <c r="AB475" s="116"/>
      <c r="AC475" s="116"/>
    </row>
    <row r="476" spans="1:29" x14ac:dyDescent="0.55000000000000004">
      <c r="A476" s="116"/>
      <c r="B476" s="125">
        <v>432</v>
      </c>
      <c r="C476" s="122">
        <f t="shared" si="20"/>
        <v>10.368</v>
      </c>
      <c r="D476" s="122">
        <f t="shared" si="21"/>
        <v>2.4195120168754634E-5</v>
      </c>
      <c r="E476" s="127">
        <f t="shared" si="22"/>
        <v>1.7517747151969529</v>
      </c>
      <c r="F476" s="116"/>
      <c r="G476" s="116"/>
      <c r="H476" s="120"/>
      <c r="I476" s="120"/>
      <c r="J476" s="120"/>
      <c r="K476" s="120"/>
      <c r="L476" s="116"/>
      <c r="M476" s="116"/>
      <c r="N476" s="116"/>
      <c r="O476" s="116"/>
      <c r="P476" s="116"/>
      <c r="Q476" s="116"/>
      <c r="R476" s="116"/>
      <c r="S476" s="116"/>
      <c r="T476" s="116"/>
      <c r="U476" s="116"/>
      <c r="V476" s="116"/>
      <c r="W476" s="116"/>
      <c r="X476" s="116"/>
      <c r="Y476" s="116"/>
      <c r="Z476" s="116"/>
      <c r="AA476" s="116"/>
      <c r="AB476" s="116"/>
      <c r="AC476" s="116"/>
    </row>
    <row r="477" spans="1:29" x14ac:dyDescent="0.55000000000000004">
      <c r="A477" s="116"/>
      <c r="B477" s="125">
        <v>433</v>
      </c>
      <c r="C477" s="122">
        <f t="shared" si="20"/>
        <v>10.391999999999999</v>
      </c>
      <c r="D477" s="122">
        <f t="shared" si="21"/>
        <v>4.5801512462269693E-5</v>
      </c>
      <c r="E477" s="127">
        <f t="shared" si="22"/>
        <v>1.94472230470795</v>
      </c>
      <c r="F477" s="116"/>
      <c r="G477" s="116"/>
      <c r="H477" s="120"/>
      <c r="I477" s="120"/>
      <c r="J477" s="120"/>
      <c r="K477" s="120"/>
      <c r="L477" s="116"/>
      <c r="M477" s="116"/>
      <c r="N477" s="116"/>
      <c r="O477" s="116"/>
      <c r="P477" s="116"/>
      <c r="Q477" s="116"/>
      <c r="R477" s="116"/>
      <c r="S477" s="116"/>
      <c r="T477" s="116"/>
      <c r="U477" s="116"/>
      <c r="V477" s="116"/>
      <c r="W477" s="116"/>
      <c r="X477" s="116"/>
      <c r="Y477" s="116"/>
      <c r="Z477" s="116"/>
      <c r="AA477" s="116"/>
      <c r="AB477" s="116"/>
      <c r="AC477" s="116"/>
    </row>
    <row r="478" spans="1:29" x14ac:dyDescent="0.55000000000000004">
      <c r="A478" s="116"/>
      <c r="B478" s="125">
        <v>434</v>
      </c>
      <c r="C478" s="122">
        <f t="shared" si="20"/>
        <v>10.416</v>
      </c>
      <c r="D478" s="122">
        <f t="shared" si="21"/>
        <v>8.5129128012657757E-5</v>
      </c>
      <c r="E478" s="127">
        <f t="shared" si="22"/>
        <v>2.1142730243135124</v>
      </c>
      <c r="F478" s="116"/>
      <c r="G478" s="116"/>
      <c r="H478" s="120"/>
      <c r="I478" s="120"/>
      <c r="J478" s="120"/>
      <c r="K478" s="120"/>
      <c r="L478" s="116"/>
      <c r="M478" s="116"/>
      <c r="N478" s="116"/>
      <c r="O478" s="116"/>
      <c r="P478" s="116"/>
      <c r="Q478" s="116"/>
      <c r="R478" s="116"/>
      <c r="S478" s="116"/>
      <c r="T478" s="116"/>
      <c r="U478" s="116"/>
      <c r="V478" s="116"/>
      <c r="W478" s="116"/>
      <c r="X478" s="116"/>
      <c r="Y478" s="116"/>
      <c r="Z478" s="116"/>
      <c r="AA478" s="116"/>
      <c r="AB478" s="116"/>
      <c r="AC478" s="116"/>
    </row>
    <row r="479" spans="1:29" x14ac:dyDescent="0.55000000000000004">
      <c r="A479" s="116"/>
      <c r="B479" s="125">
        <v>435</v>
      </c>
      <c r="C479" s="122">
        <f t="shared" si="20"/>
        <v>10.44</v>
      </c>
      <c r="D479" s="122">
        <f t="shared" si="21"/>
        <v>1.5535415726346941E-4</v>
      </c>
      <c r="E479" s="127">
        <f t="shared" si="22"/>
        <v>2.2510683083276199</v>
      </c>
      <c r="F479" s="116"/>
      <c r="G479" s="116"/>
      <c r="H479" s="120"/>
      <c r="I479" s="120"/>
      <c r="J479" s="120"/>
      <c r="K479" s="120"/>
      <c r="L479" s="116"/>
      <c r="M479" s="116"/>
      <c r="N479" s="116"/>
      <c r="O479" s="116"/>
      <c r="P479" s="116"/>
      <c r="Q479" s="116"/>
      <c r="R479" s="116"/>
      <c r="S479" s="116"/>
      <c r="T479" s="116"/>
      <c r="U479" s="116"/>
      <c r="V479" s="116"/>
      <c r="W479" s="116"/>
      <c r="X479" s="116"/>
      <c r="Y479" s="116"/>
      <c r="Z479" s="116"/>
      <c r="AA479" s="116"/>
      <c r="AB479" s="116"/>
      <c r="AC479" s="116"/>
    </row>
    <row r="480" spans="1:29" x14ac:dyDescent="0.55000000000000004">
      <c r="A480" s="116"/>
      <c r="B480" s="125">
        <v>436</v>
      </c>
      <c r="C480" s="122">
        <f t="shared" si="20"/>
        <v>10.464</v>
      </c>
      <c r="D480" s="122">
        <f t="shared" si="21"/>
        <v>2.7836453497039802E-4</v>
      </c>
      <c r="E480" s="127">
        <f t="shared" si="22"/>
        <v>2.3471476514390472</v>
      </c>
      <c r="F480" s="116"/>
      <c r="G480" s="116"/>
      <c r="H480" s="120"/>
      <c r="I480" s="120"/>
      <c r="J480" s="120"/>
      <c r="K480" s="120"/>
      <c r="L480" s="116"/>
      <c r="M480" s="116"/>
      <c r="N480" s="116"/>
      <c r="O480" s="116"/>
      <c r="P480" s="116"/>
      <c r="Q480" s="116"/>
      <c r="R480" s="116"/>
      <c r="S480" s="116"/>
      <c r="T480" s="116"/>
      <c r="U480" s="116"/>
      <c r="V480" s="116"/>
      <c r="W480" s="116"/>
      <c r="X480" s="116"/>
      <c r="Y480" s="116"/>
      <c r="Z480" s="116"/>
      <c r="AA480" s="116"/>
      <c r="AB480" s="116"/>
      <c r="AC480" s="116"/>
    </row>
    <row r="481" spans="1:29" x14ac:dyDescent="0.55000000000000004">
      <c r="A481" s="116"/>
      <c r="B481" s="125">
        <v>437</v>
      </c>
      <c r="C481" s="122">
        <f t="shared" si="20"/>
        <v>10.488</v>
      </c>
      <c r="D481" s="122">
        <f t="shared" si="21"/>
        <v>4.897238512090908E-4</v>
      </c>
      <c r="E481" s="127">
        <f t="shared" si="22"/>
        <v>2.3967143649303773</v>
      </c>
      <c r="F481" s="116"/>
      <c r="G481" s="116"/>
      <c r="H481" s="120"/>
      <c r="I481" s="120"/>
      <c r="J481" s="120"/>
      <c r="K481" s="120"/>
      <c r="L481" s="116"/>
      <c r="M481" s="116"/>
      <c r="N481" s="116"/>
      <c r="O481" s="116"/>
      <c r="P481" s="116"/>
      <c r="Q481" s="116"/>
      <c r="R481" s="116"/>
      <c r="S481" s="116"/>
      <c r="T481" s="116"/>
      <c r="U481" s="116"/>
      <c r="V481" s="116"/>
      <c r="W481" s="116"/>
      <c r="X481" s="116"/>
      <c r="Y481" s="116"/>
      <c r="Z481" s="116"/>
      <c r="AA481" s="116"/>
      <c r="AB481" s="116"/>
      <c r="AC481" s="116"/>
    </row>
    <row r="482" spans="1:29" x14ac:dyDescent="0.55000000000000004">
      <c r="A482" s="116"/>
      <c r="B482" s="125">
        <v>438</v>
      </c>
      <c r="C482" s="122">
        <f t="shared" si="20"/>
        <v>10.512</v>
      </c>
      <c r="D482" s="122">
        <f t="shared" si="21"/>
        <v>8.4593099592213247E-4</v>
      </c>
      <c r="E482" s="127">
        <f t="shared" si="22"/>
        <v>2.3967143649303773</v>
      </c>
      <c r="F482" s="116"/>
      <c r="G482" s="116"/>
      <c r="H482" s="120"/>
      <c r="I482" s="120"/>
      <c r="J482" s="120"/>
      <c r="K482" s="120"/>
      <c r="L482" s="116"/>
      <c r="M482" s="116"/>
      <c r="N482" s="116"/>
      <c r="O482" s="116"/>
      <c r="P482" s="116"/>
      <c r="Q482" s="116"/>
      <c r="R482" s="116"/>
      <c r="S482" s="116"/>
      <c r="T482" s="116"/>
      <c r="U482" s="116"/>
      <c r="V482" s="116"/>
      <c r="W482" s="116"/>
      <c r="X482" s="116"/>
      <c r="Y482" s="116"/>
      <c r="Z482" s="116"/>
      <c r="AA482" s="116"/>
      <c r="AB482" s="116"/>
      <c r="AC482" s="116"/>
    </row>
    <row r="483" spans="1:29" x14ac:dyDescent="0.55000000000000004">
      <c r="A483" s="116"/>
      <c r="B483" s="125">
        <v>439</v>
      </c>
      <c r="C483" s="122">
        <f t="shared" si="20"/>
        <v>10.536</v>
      </c>
      <c r="D483" s="122">
        <f t="shared" si="21"/>
        <v>1.4347127232282649E-3</v>
      </c>
      <c r="E483" s="127">
        <f t="shared" si="22"/>
        <v>2.3471476514390472</v>
      </c>
      <c r="F483" s="116"/>
      <c r="G483" s="116"/>
      <c r="H483" s="120"/>
      <c r="I483" s="120"/>
      <c r="J483" s="120"/>
      <c r="K483" s="120"/>
      <c r="L483" s="116"/>
      <c r="M483" s="116"/>
      <c r="N483" s="116"/>
      <c r="O483" s="116"/>
      <c r="P483" s="116"/>
      <c r="Q483" s="116"/>
      <c r="R483" s="116"/>
      <c r="S483" s="116"/>
      <c r="T483" s="116"/>
      <c r="U483" s="116"/>
      <c r="V483" s="116"/>
      <c r="W483" s="116"/>
      <c r="X483" s="116"/>
      <c r="Y483" s="116"/>
      <c r="Z483" s="116"/>
      <c r="AA483" s="116"/>
      <c r="AB483" s="116"/>
      <c r="AC483" s="116"/>
    </row>
    <row r="484" spans="1:29" x14ac:dyDescent="0.55000000000000004">
      <c r="A484" s="116"/>
      <c r="B484" s="125">
        <v>440</v>
      </c>
      <c r="C484" s="122">
        <f t="shared" si="20"/>
        <v>10.56</v>
      </c>
      <c r="D484" s="122">
        <f t="shared" si="21"/>
        <v>2.3891382990715269E-3</v>
      </c>
      <c r="E484" s="127">
        <f t="shared" si="22"/>
        <v>2.2510683083276199</v>
      </c>
      <c r="F484" s="116"/>
      <c r="G484" s="116"/>
      <c r="H484" s="120"/>
      <c r="I484" s="120"/>
      <c r="J484" s="120"/>
      <c r="K484" s="120"/>
      <c r="L484" s="116"/>
      <c r="M484" s="116"/>
      <c r="N484" s="116"/>
      <c r="O484" s="116"/>
      <c r="P484" s="116"/>
      <c r="Q484" s="116"/>
      <c r="R484" s="116"/>
      <c r="S484" s="116"/>
      <c r="T484" s="116"/>
      <c r="U484" s="116"/>
      <c r="V484" s="116"/>
      <c r="W484" s="116"/>
      <c r="X484" s="116"/>
      <c r="Y484" s="116"/>
      <c r="Z484" s="116"/>
      <c r="AA484" s="116"/>
      <c r="AB484" s="116"/>
      <c r="AC484" s="116"/>
    </row>
    <row r="485" spans="1:29" x14ac:dyDescent="0.55000000000000004">
      <c r="A485" s="116"/>
      <c r="B485" s="125">
        <v>441</v>
      </c>
      <c r="C485" s="122">
        <f t="shared" si="20"/>
        <v>10.584</v>
      </c>
      <c r="D485" s="122">
        <f t="shared" si="21"/>
        <v>3.9062853072975743E-3</v>
      </c>
      <c r="E485" s="127">
        <f t="shared" si="22"/>
        <v>2.1142730243135124</v>
      </c>
      <c r="F485" s="116"/>
      <c r="G485" s="116"/>
      <c r="H485" s="120"/>
      <c r="I485" s="120"/>
      <c r="J485" s="120"/>
      <c r="K485" s="120"/>
      <c r="L485" s="116"/>
      <c r="M485" s="116"/>
      <c r="N485" s="116"/>
      <c r="O485" s="116"/>
      <c r="P485" s="116"/>
      <c r="Q485" s="116"/>
      <c r="R485" s="116"/>
      <c r="S485" s="116"/>
      <c r="T485" s="116"/>
      <c r="U485" s="116"/>
      <c r="V485" s="116"/>
      <c r="W485" s="116"/>
      <c r="X485" s="116"/>
      <c r="Y485" s="116"/>
      <c r="Z485" s="116"/>
      <c r="AA485" s="116"/>
      <c r="AB485" s="116"/>
      <c r="AC485" s="116"/>
    </row>
    <row r="486" spans="1:29" x14ac:dyDescent="0.55000000000000004">
      <c r="A486" s="116"/>
      <c r="B486" s="125">
        <v>442</v>
      </c>
      <c r="C486" s="122">
        <f t="shared" si="20"/>
        <v>10.608000000000001</v>
      </c>
      <c r="D486" s="122">
        <f t="shared" si="21"/>
        <v>6.2709445288385568E-3</v>
      </c>
      <c r="E486" s="127">
        <f t="shared" si="22"/>
        <v>1.94472230470795</v>
      </c>
      <c r="F486" s="116"/>
      <c r="G486" s="116"/>
      <c r="H486" s="120"/>
      <c r="I486" s="120"/>
      <c r="J486" s="120"/>
      <c r="K486" s="120"/>
      <c r="L486" s="116"/>
      <c r="M486" s="116"/>
      <c r="N486" s="116"/>
      <c r="O486" s="116"/>
      <c r="P486" s="116"/>
      <c r="Q486" s="116"/>
      <c r="R486" s="116"/>
      <c r="S486" s="116"/>
      <c r="T486" s="116"/>
      <c r="U486" s="116"/>
      <c r="V486" s="116"/>
      <c r="W486" s="116"/>
      <c r="X486" s="116"/>
      <c r="Y486" s="116"/>
      <c r="Z486" s="116"/>
      <c r="AA486" s="116"/>
      <c r="AB486" s="116"/>
      <c r="AC486" s="116"/>
    </row>
    <row r="487" spans="1:29" x14ac:dyDescent="0.55000000000000004">
      <c r="A487" s="116"/>
      <c r="B487" s="125">
        <v>443</v>
      </c>
      <c r="C487" s="122">
        <f t="shared" si="20"/>
        <v>10.632</v>
      </c>
      <c r="D487" s="122">
        <f t="shared" si="21"/>
        <v>9.884353919423914E-3</v>
      </c>
      <c r="E487" s="127">
        <f t="shared" si="22"/>
        <v>1.7517747151969529</v>
      </c>
      <c r="F487" s="116"/>
      <c r="G487" s="116"/>
      <c r="H487" s="120"/>
      <c r="I487" s="120"/>
      <c r="J487" s="120"/>
      <c r="K487" s="120"/>
      <c r="L487" s="116"/>
      <c r="M487" s="116"/>
      <c r="N487" s="116"/>
      <c r="O487" s="116"/>
      <c r="P487" s="116"/>
      <c r="Q487" s="116"/>
      <c r="R487" s="116"/>
      <c r="S487" s="116"/>
      <c r="T487" s="116"/>
      <c r="U487" s="116"/>
      <c r="V487" s="116"/>
      <c r="W487" s="116"/>
      <c r="X487" s="116"/>
      <c r="Y487" s="116"/>
      <c r="Z487" s="116"/>
      <c r="AA487" s="116"/>
      <c r="AB487" s="116"/>
      <c r="AC487" s="116"/>
    </row>
    <row r="488" spans="1:29" x14ac:dyDescent="0.55000000000000004">
      <c r="A488" s="116"/>
      <c r="B488" s="125">
        <v>444</v>
      </c>
      <c r="C488" s="122">
        <f t="shared" si="20"/>
        <v>10.656000000000001</v>
      </c>
      <c r="D488" s="122">
        <f t="shared" si="21"/>
        <v>1.5297129553810981E-2</v>
      </c>
      <c r="E488" s="127">
        <f t="shared" si="22"/>
        <v>1.5453364319126828</v>
      </c>
      <c r="F488" s="116"/>
      <c r="G488" s="116"/>
      <c r="H488" s="120"/>
      <c r="I488" s="120"/>
      <c r="J488" s="120"/>
      <c r="K488" s="120"/>
      <c r="L488" s="116"/>
      <c r="M488" s="116"/>
      <c r="N488" s="116"/>
      <c r="O488" s="116"/>
      <c r="P488" s="116"/>
      <c r="Q488" s="116"/>
      <c r="R488" s="116"/>
      <c r="S488" s="116"/>
      <c r="T488" s="116"/>
      <c r="U488" s="116"/>
      <c r="V488" s="116"/>
      <c r="W488" s="116"/>
      <c r="X488" s="116"/>
      <c r="Y488" s="116"/>
      <c r="Z488" s="116"/>
      <c r="AA488" s="116"/>
      <c r="AB488" s="116"/>
      <c r="AC488" s="116"/>
    </row>
    <row r="489" spans="1:29" x14ac:dyDescent="0.55000000000000004">
      <c r="A489" s="116"/>
      <c r="B489" s="125">
        <v>445</v>
      </c>
      <c r="C489" s="122">
        <f t="shared" si="20"/>
        <v>10.68</v>
      </c>
      <c r="D489" s="122">
        <f t="shared" si="21"/>
        <v>2.3244378114915809E-2</v>
      </c>
      <c r="E489" s="127">
        <f t="shared" si="22"/>
        <v>1.3350328891845549</v>
      </c>
      <c r="F489" s="116"/>
      <c r="G489" s="116"/>
      <c r="H489" s="120"/>
      <c r="I489" s="120"/>
      <c r="J489" s="120"/>
      <c r="K489" s="120"/>
      <c r="L489" s="116"/>
      <c r="M489" s="116"/>
      <c r="N489" s="116"/>
      <c r="O489" s="116"/>
      <c r="P489" s="116"/>
      <c r="Q489" s="116"/>
      <c r="R489" s="116"/>
      <c r="S489" s="116"/>
      <c r="T489" s="116"/>
      <c r="U489" s="116"/>
      <c r="V489" s="116"/>
      <c r="W489" s="116"/>
      <c r="X489" s="116"/>
      <c r="Y489" s="116"/>
      <c r="Z489" s="116"/>
      <c r="AA489" s="116"/>
      <c r="AB489" s="116"/>
      <c r="AC489" s="116"/>
    </row>
    <row r="490" spans="1:29" x14ac:dyDescent="0.55000000000000004">
      <c r="A490" s="116"/>
      <c r="B490" s="125">
        <v>446</v>
      </c>
      <c r="C490" s="122">
        <f t="shared" si="20"/>
        <v>10.704000000000001</v>
      </c>
      <c r="D490" s="122">
        <f t="shared" si="21"/>
        <v>3.4679453687885796E-2</v>
      </c>
      <c r="E490" s="127">
        <f t="shared" si="22"/>
        <v>1.1294968342946223</v>
      </c>
      <c r="F490" s="116"/>
      <c r="G490" s="116"/>
      <c r="H490" s="120"/>
      <c r="I490" s="120"/>
      <c r="J490" s="120"/>
      <c r="K490" s="120"/>
      <c r="L490" s="116"/>
      <c r="M490" s="116"/>
      <c r="N490" s="116"/>
      <c r="O490" s="116"/>
      <c r="P490" s="116"/>
      <c r="Q490" s="116"/>
      <c r="R490" s="116"/>
      <c r="S490" s="116"/>
      <c r="T490" s="116"/>
      <c r="U490" s="116"/>
      <c r="V490" s="116"/>
      <c r="W490" s="116"/>
      <c r="X490" s="116"/>
      <c r="Y490" s="116"/>
      <c r="Z490" s="116"/>
      <c r="AA490" s="116"/>
      <c r="AB490" s="116"/>
      <c r="AC490" s="116"/>
    </row>
    <row r="491" spans="1:29" x14ac:dyDescent="0.55000000000000004">
      <c r="A491" s="116"/>
      <c r="B491" s="125">
        <v>447</v>
      </c>
      <c r="C491" s="122">
        <f t="shared" si="20"/>
        <v>10.728</v>
      </c>
      <c r="D491" s="122">
        <f t="shared" si="21"/>
        <v>5.0801073823025275E-2</v>
      </c>
      <c r="E491" s="127">
        <f t="shared" si="22"/>
        <v>0.93584129034365249</v>
      </c>
      <c r="F491" s="116"/>
      <c r="G491" s="116"/>
      <c r="H491" s="120"/>
      <c r="I491" s="120"/>
      <c r="J491" s="120"/>
      <c r="K491" s="120"/>
      <c r="L491" s="116"/>
      <c r="M491" s="116"/>
      <c r="N491" s="116"/>
      <c r="O491" s="116"/>
      <c r="P491" s="116"/>
      <c r="Q491" s="116"/>
      <c r="R491" s="116"/>
      <c r="S491" s="116"/>
      <c r="T491" s="116"/>
      <c r="U491" s="116"/>
      <c r="V491" s="116"/>
      <c r="W491" s="116"/>
      <c r="X491" s="116"/>
      <c r="Y491" s="116"/>
      <c r="Z491" s="116"/>
      <c r="AA491" s="116"/>
      <c r="AB491" s="116"/>
      <c r="AC491" s="116"/>
    </row>
    <row r="492" spans="1:29" x14ac:dyDescent="0.55000000000000004">
      <c r="A492" s="116"/>
      <c r="B492" s="125">
        <v>448</v>
      </c>
      <c r="C492" s="122">
        <f t="shared" ref="C492:C544" si="23">B492*O$6*O$7/500</f>
        <v>10.752000000000001</v>
      </c>
      <c r="D492" s="122">
        <f t="shared" ref="D492:D544" si="24">NORMDIST(C492,E$13,F$13/4,FALSE)+NORMDIST(C492,E$14,F$14/4,FALSE)+NORMDIST(C492,E$15,F$15/4,FALSE)+NORMDIST(C492,E$16,F$16/4,FALSE)+NORMDIST(C492,E$17,F$17/4,FALSE)</f>
        <v>7.3066762835415244E-2</v>
      </c>
      <c r="E492" s="127">
        <f t="shared" ref="E492:E544" si="25">NORMDIST(C492,E$18,F$18/4,FALSE)+NORMDIST(C492,E$19,F$19/4,FALSE)+NORMDIST(C492,E$20,F$20/4,FALSE)+NORMDIST(C492,E$21,F$21/4,FALSE)</f>
        <v>0.75935266113816891</v>
      </c>
      <c r="F492" s="116"/>
      <c r="G492" s="116"/>
      <c r="H492" s="120"/>
      <c r="I492" s="120"/>
      <c r="J492" s="120"/>
      <c r="K492" s="120"/>
      <c r="L492" s="116"/>
      <c r="M492" s="116"/>
      <c r="N492" s="116"/>
      <c r="O492" s="116"/>
      <c r="P492" s="116"/>
      <c r="Q492" s="116"/>
      <c r="R492" s="116"/>
      <c r="S492" s="116"/>
      <c r="T492" s="116"/>
      <c r="U492" s="116"/>
      <c r="V492" s="116"/>
      <c r="W492" s="116"/>
      <c r="X492" s="116"/>
      <c r="Y492" s="116"/>
      <c r="Z492" s="116"/>
      <c r="AA492" s="116"/>
      <c r="AB492" s="116"/>
      <c r="AC492" s="116"/>
    </row>
    <row r="493" spans="1:29" x14ac:dyDescent="0.55000000000000004">
      <c r="A493" s="116"/>
      <c r="B493" s="125">
        <v>449</v>
      </c>
      <c r="C493" s="122">
        <f t="shared" si="23"/>
        <v>10.776</v>
      </c>
      <c r="D493" s="122">
        <f t="shared" si="24"/>
        <v>0.10318419259271226</v>
      </c>
      <c r="E493" s="127">
        <f t="shared" si="25"/>
        <v>0.60340508723835196</v>
      </c>
      <c r="F493" s="116"/>
      <c r="G493" s="116"/>
      <c r="H493" s="120"/>
      <c r="I493" s="120"/>
      <c r="J493" s="120"/>
      <c r="K493" s="120"/>
      <c r="L493" s="116"/>
      <c r="M493" s="116"/>
      <c r="N493" s="116"/>
      <c r="O493" s="116"/>
      <c r="P493" s="116"/>
      <c r="Q493" s="116"/>
      <c r="R493" s="116"/>
      <c r="S493" s="116"/>
      <c r="T493" s="116"/>
      <c r="U493" s="116"/>
      <c r="V493" s="116"/>
      <c r="W493" s="116"/>
      <c r="X493" s="116"/>
      <c r="Y493" s="116"/>
      <c r="Z493" s="116"/>
      <c r="AA493" s="116"/>
      <c r="AB493" s="116"/>
      <c r="AC493" s="116"/>
    </row>
    <row r="494" spans="1:29" x14ac:dyDescent="0.55000000000000004">
      <c r="A494" s="116"/>
      <c r="B494" s="125">
        <v>450</v>
      </c>
      <c r="C494" s="122">
        <f t="shared" si="23"/>
        <v>10.8</v>
      </c>
      <c r="D494" s="122">
        <f t="shared" si="24"/>
        <v>0.14307139210286116</v>
      </c>
      <c r="E494" s="127">
        <f t="shared" si="25"/>
        <v>0.46956805839030258</v>
      </c>
      <c r="F494" s="116"/>
      <c r="G494" s="116"/>
      <c r="H494" s="120"/>
      <c r="I494" s="120"/>
      <c r="J494" s="120"/>
      <c r="K494" s="120"/>
      <c r="L494" s="116"/>
      <c r="M494" s="116"/>
      <c r="N494" s="116"/>
      <c r="O494" s="116"/>
      <c r="P494" s="116"/>
      <c r="Q494" s="116"/>
      <c r="R494" s="116"/>
      <c r="S494" s="116"/>
      <c r="T494" s="116"/>
      <c r="U494" s="116"/>
      <c r="V494" s="116"/>
      <c r="W494" s="116"/>
      <c r="X494" s="116"/>
      <c r="Y494" s="116"/>
      <c r="Z494" s="116"/>
      <c r="AA494" s="116"/>
      <c r="AB494" s="116"/>
      <c r="AC494" s="116"/>
    </row>
    <row r="495" spans="1:29" x14ac:dyDescent="0.55000000000000004">
      <c r="A495" s="116"/>
      <c r="B495" s="125">
        <v>451</v>
      </c>
      <c r="C495" s="122">
        <f t="shared" si="23"/>
        <v>10.824</v>
      </c>
      <c r="D495" s="122">
        <f t="shared" si="24"/>
        <v>0.19477748992844099</v>
      </c>
      <c r="E495" s="127">
        <f t="shared" si="25"/>
        <v>0.35785925908350147</v>
      </c>
      <c r="F495" s="116"/>
      <c r="G495" s="116"/>
      <c r="H495" s="120"/>
      <c r="I495" s="120"/>
      <c r="J495" s="120"/>
      <c r="K495" s="120"/>
      <c r="L495" s="116"/>
      <c r="M495" s="116"/>
      <c r="N495" s="116"/>
      <c r="O495" s="116"/>
      <c r="P495" s="116"/>
      <c r="Q495" s="116"/>
      <c r="R495" s="116"/>
      <c r="S495" s="116"/>
      <c r="T495" s="116"/>
      <c r="U495" s="116"/>
      <c r="V495" s="116"/>
      <c r="W495" s="116"/>
      <c r="X495" s="116"/>
      <c r="Y495" s="116"/>
      <c r="Z495" s="116"/>
      <c r="AA495" s="116"/>
      <c r="AB495" s="116"/>
      <c r="AC495" s="116"/>
    </row>
    <row r="496" spans="1:29" x14ac:dyDescent="0.55000000000000004">
      <c r="A496" s="116"/>
      <c r="B496" s="125">
        <v>452</v>
      </c>
      <c r="C496" s="122">
        <f t="shared" si="23"/>
        <v>10.848000000000001</v>
      </c>
      <c r="D496" s="122">
        <f t="shared" si="24"/>
        <v>0.26035807746961492</v>
      </c>
      <c r="E496" s="127">
        <f t="shared" si="25"/>
        <v>0.2670853711641179</v>
      </c>
      <c r="F496" s="116"/>
      <c r="G496" s="116"/>
      <c r="H496" s="120"/>
      <c r="I496" s="120"/>
      <c r="J496" s="120"/>
      <c r="K496" s="120"/>
      <c r="L496" s="116"/>
      <c r="M496" s="116"/>
      <c r="N496" s="116"/>
      <c r="O496" s="116"/>
      <c r="P496" s="116"/>
      <c r="Q496" s="116"/>
      <c r="R496" s="116"/>
      <c r="S496" s="116"/>
      <c r="T496" s="116"/>
      <c r="U496" s="116"/>
      <c r="V496" s="116"/>
      <c r="W496" s="116"/>
      <c r="X496" s="116"/>
      <c r="Y496" s="116"/>
      <c r="Z496" s="116"/>
      <c r="AA496" s="116"/>
      <c r="AB496" s="116"/>
      <c r="AC496" s="116"/>
    </row>
    <row r="497" spans="1:29" x14ac:dyDescent="0.55000000000000004">
      <c r="A497" s="116"/>
      <c r="B497" s="125">
        <v>453</v>
      </c>
      <c r="C497" s="122">
        <f t="shared" si="23"/>
        <v>10.872</v>
      </c>
      <c r="D497" s="122">
        <f t="shared" si="24"/>
        <v>0.3417036959988981</v>
      </c>
      <c r="E497" s="127">
        <f t="shared" si="25"/>
        <v>0.19521450150689568</v>
      </c>
      <c r="F497" s="116"/>
      <c r="G497" s="116"/>
      <c r="H497" s="120"/>
      <c r="I497" s="120"/>
      <c r="J497" s="120"/>
      <c r="K497" s="120"/>
      <c r="L497" s="116"/>
      <c r="M497" s="116"/>
      <c r="N497" s="116"/>
      <c r="O497" s="116"/>
      <c r="P497" s="116"/>
      <c r="Q497" s="116"/>
      <c r="R497" s="116"/>
      <c r="S497" s="116"/>
      <c r="T497" s="116"/>
      <c r="U497" s="116"/>
      <c r="V497" s="116"/>
      <c r="W497" s="116"/>
      <c r="X497" s="116"/>
      <c r="Y497" s="116"/>
      <c r="Z497" s="116"/>
      <c r="AA497" s="116"/>
      <c r="AB497" s="116"/>
      <c r="AC497" s="116"/>
    </row>
    <row r="498" spans="1:29" x14ac:dyDescent="0.55000000000000004">
      <c r="A498" s="116"/>
      <c r="B498" s="125">
        <v>454</v>
      </c>
      <c r="C498" s="122">
        <f t="shared" si="23"/>
        <v>10.896000000000001</v>
      </c>
      <c r="D498" s="122">
        <f t="shared" si="24"/>
        <v>0.44032629991455724</v>
      </c>
      <c r="E498" s="127">
        <f t="shared" si="25"/>
        <v>0.13973274232528363</v>
      </c>
      <c r="F498" s="116"/>
      <c r="G498" s="116"/>
      <c r="H498" s="120"/>
      <c r="I498" s="120"/>
      <c r="J498" s="120"/>
      <c r="K498" s="120"/>
      <c r="L498" s="116"/>
      <c r="M498" s="116"/>
      <c r="N498" s="116"/>
      <c r="O498" s="116"/>
      <c r="P498" s="116"/>
      <c r="Q498" s="116"/>
      <c r="R498" s="116"/>
      <c r="S498" s="116"/>
      <c r="T498" s="116"/>
      <c r="U498" s="116"/>
      <c r="V498" s="116"/>
      <c r="W498" s="116"/>
      <c r="X498" s="116"/>
      <c r="Y498" s="116"/>
      <c r="Z498" s="116"/>
      <c r="AA498" s="116"/>
      <c r="AB498" s="116"/>
      <c r="AC498" s="116"/>
    </row>
    <row r="499" spans="1:29" x14ac:dyDescent="0.55000000000000004">
      <c r="A499" s="116"/>
      <c r="B499" s="125">
        <v>455</v>
      </c>
      <c r="C499" s="122">
        <f t="shared" si="23"/>
        <v>10.92</v>
      </c>
      <c r="D499" s="122">
        <f t="shared" si="24"/>
        <v>0.55711635067091536</v>
      </c>
      <c r="E499" s="127">
        <f t="shared" si="25"/>
        <v>9.7950897644795684E-2</v>
      </c>
      <c r="F499" s="116"/>
      <c r="G499" s="116"/>
      <c r="H499" s="120"/>
      <c r="I499" s="120"/>
      <c r="J499" s="120"/>
      <c r="K499" s="120"/>
      <c r="L499" s="116"/>
      <c r="M499" s="116"/>
      <c r="N499" s="116"/>
      <c r="O499" s="116"/>
      <c r="P499" s="116"/>
      <c r="Q499" s="116"/>
      <c r="R499" s="116"/>
      <c r="S499" s="116"/>
      <c r="T499" s="116"/>
      <c r="U499" s="116"/>
      <c r="V499" s="116"/>
      <c r="W499" s="116"/>
      <c r="X499" s="116"/>
      <c r="Y499" s="116"/>
      <c r="Z499" s="116"/>
      <c r="AA499" s="116"/>
      <c r="AB499" s="116"/>
      <c r="AC499" s="116"/>
    </row>
    <row r="500" spans="1:29" x14ac:dyDescent="0.55000000000000004">
      <c r="A500" s="116"/>
      <c r="B500" s="125">
        <v>456</v>
      </c>
      <c r="C500" s="122">
        <f t="shared" si="23"/>
        <v>10.944000000000001</v>
      </c>
      <c r="D500" s="122">
        <f t="shared" si="24"/>
        <v>0.69209149552659799</v>
      </c>
      <c r="E500" s="127">
        <f t="shared" si="25"/>
        <v>6.7242335609755843E-2</v>
      </c>
      <c r="F500" s="116"/>
      <c r="G500" s="116"/>
      <c r="H500" s="120"/>
      <c r="I500" s="120"/>
      <c r="J500" s="120"/>
      <c r="K500" s="120"/>
      <c r="L500" s="116"/>
      <c r="M500" s="116"/>
      <c r="N500" s="116"/>
      <c r="O500" s="116"/>
      <c r="P500" s="116"/>
      <c r="Q500" s="116"/>
      <c r="R500" s="116"/>
      <c r="S500" s="116"/>
      <c r="T500" s="116"/>
      <c r="U500" s="116"/>
      <c r="V500" s="116"/>
      <c r="W500" s="116"/>
      <c r="X500" s="116"/>
      <c r="Y500" s="116"/>
      <c r="Z500" s="116"/>
      <c r="AA500" s="116"/>
      <c r="AB500" s="116"/>
      <c r="AC500" s="116"/>
    </row>
    <row r="501" spans="1:29" x14ac:dyDescent="0.55000000000000004">
      <c r="A501" s="116"/>
      <c r="B501" s="125">
        <v>457</v>
      </c>
      <c r="C501" s="122">
        <f t="shared" si="23"/>
        <v>10.968</v>
      </c>
      <c r="D501" s="122">
        <f t="shared" si="24"/>
        <v>0.84416520983404397</v>
      </c>
      <c r="E501" s="127">
        <f t="shared" si="25"/>
        <v>4.5206542361229715E-2</v>
      </c>
      <c r="F501" s="116"/>
      <c r="G501" s="116"/>
      <c r="H501" s="120"/>
      <c r="I501" s="120"/>
      <c r="J501" s="120"/>
      <c r="K501" s="120"/>
      <c r="L501" s="116"/>
      <c r="M501" s="116"/>
      <c r="N501" s="116"/>
      <c r="O501" s="116"/>
      <c r="P501" s="116"/>
      <c r="Q501" s="116"/>
      <c r="R501" s="116"/>
      <c r="S501" s="116"/>
      <c r="T501" s="116"/>
      <c r="U501" s="116"/>
      <c r="V501" s="116"/>
      <c r="W501" s="116"/>
      <c r="X501" s="116"/>
      <c r="Y501" s="116"/>
      <c r="Z501" s="116"/>
      <c r="AA501" s="116"/>
      <c r="AB501" s="116"/>
      <c r="AC501" s="116"/>
    </row>
    <row r="502" spans="1:29" x14ac:dyDescent="0.55000000000000004">
      <c r="A502" s="116"/>
      <c r="B502" s="125">
        <v>458</v>
      </c>
      <c r="C502" s="122">
        <f t="shared" si="23"/>
        <v>10.992000000000001</v>
      </c>
      <c r="D502" s="122">
        <f t="shared" si="24"/>
        <v>1.0109687148046524</v>
      </c>
      <c r="E502" s="127">
        <f t="shared" si="25"/>
        <v>2.9763494780049467E-2</v>
      </c>
      <c r="F502" s="116"/>
      <c r="G502" s="116"/>
      <c r="H502" s="120"/>
      <c r="I502" s="120"/>
      <c r="J502" s="120"/>
      <c r="K502" s="120"/>
      <c r="L502" s="116"/>
      <c r="M502" s="116"/>
      <c r="N502" s="116"/>
      <c r="O502" s="116"/>
      <c r="P502" s="116"/>
      <c r="Q502" s="116"/>
      <c r="R502" s="116"/>
      <c r="S502" s="116"/>
      <c r="T502" s="116"/>
      <c r="U502" s="116"/>
      <c r="V502" s="116"/>
      <c r="W502" s="116"/>
      <c r="X502" s="116"/>
      <c r="Y502" s="116"/>
      <c r="Z502" s="116"/>
      <c r="AA502" s="116"/>
      <c r="AB502" s="116"/>
      <c r="AC502" s="116"/>
    </row>
    <row r="503" spans="1:29" x14ac:dyDescent="0.55000000000000004">
      <c r="A503" s="116"/>
      <c r="B503" s="125">
        <v>459</v>
      </c>
      <c r="C503" s="122">
        <f t="shared" si="23"/>
        <v>11.016</v>
      </c>
      <c r="D503" s="122">
        <f t="shared" si="24"/>
        <v>1.188760351843323</v>
      </c>
      <c r="E503" s="127">
        <f t="shared" si="25"/>
        <v>1.9190694351260501E-2</v>
      </c>
      <c r="F503" s="116"/>
      <c r="G503" s="116"/>
      <c r="H503" s="120"/>
      <c r="I503" s="120"/>
      <c r="J503" s="120"/>
      <c r="K503" s="120"/>
      <c r="L503" s="116"/>
      <c r="M503" s="116"/>
      <c r="N503" s="116"/>
      <c r="O503" s="116"/>
      <c r="P503" s="116"/>
      <c r="Q503" s="116"/>
      <c r="R503" s="116"/>
      <c r="S503" s="116"/>
      <c r="T503" s="116"/>
      <c r="U503" s="116"/>
      <c r="V503" s="116"/>
      <c r="W503" s="116"/>
      <c r="X503" s="116"/>
      <c r="Y503" s="116"/>
      <c r="Z503" s="116"/>
      <c r="AA503" s="116"/>
      <c r="AB503" s="116"/>
      <c r="AC503" s="116"/>
    </row>
    <row r="504" spans="1:29" x14ac:dyDescent="0.55000000000000004">
      <c r="A504" s="116"/>
      <c r="B504" s="125">
        <v>460</v>
      </c>
      <c r="C504" s="122">
        <f t="shared" si="23"/>
        <v>11.04</v>
      </c>
      <c r="D504" s="122">
        <f t="shared" si="24"/>
        <v>1.3724522283319009</v>
      </c>
      <c r="E504" s="127">
        <f t="shared" si="25"/>
        <v>1.2117738736008386E-2</v>
      </c>
      <c r="F504" s="116"/>
      <c r="G504" s="116"/>
      <c r="H504" s="120"/>
      <c r="I504" s="120"/>
      <c r="J504" s="120"/>
      <c r="K504" s="120"/>
      <c r="L504" s="116"/>
      <c r="M504" s="116"/>
      <c r="N504" s="116"/>
      <c r="O504" s="116"/>
      <c r="P504" s="116"/>
      <c r="Q504" s="116"/>
      <c r="R504" s="116"/>
      <c r="S504" s="116"/>
      <c r="T504" s="116"/>
      <c r="U504" s="116"/>
      <c r="V504" s="116"/>
      <c r="W504" s="116"/>
      <c r="X504" s="116"/>
      <c r="Y504" s="116"/>
      <c r="Z504" s="116"/>
      <c r="AA504" s="116"/>
      <c r="AB504" s="116"/>
      <c r="AC504" s="116"/>
    </row>
    <row r="505" spans="1:29" x14ac:dyDescent="0.55000000000000004">
      <c r="A505" s="116"/>
      <c r="B505" s="125">
        <v>461</v>
      </c>
      <c r="C505" s="122">
        <f t="shared" si="23"/>
        <v>11.064</v>
      </c>
      <c r="D505" s="122">
        <f t="shared" si="24"/>
        <v>1.5557739333538565</v>
      </c>
      <c r="E505" s="127">
        <f t="shared" si="25"/>
        <v>7.4933602547986198E-3</v>
      </c>
      <c r="F505" s="116"/>
      <c r="G505" s="116"/>
      <c r="H505" s="120"/>
      <c r="I505" s="120"/>
      <c r="J505" s="120"/>
      <c r="K505" s="120"/>
      <c r="L505" s="116"/>
      <c r="M505" s="116"/>
      <c r="N505" s="116"/>
      <c r="O505" s="116"/>
      <c r="P505" s="116"/>
      <c r="Q505" s="116"/>
      <c r="R505" s="116"/>
      <c r="S505" s="116"/>
      <c r="T505" s="116"/>
      <c r="U505" s="116"/>
      <c r="V505" s="116"/>
      <c r="W505" s="116"/>
      <c r="X505" s="116"/>
      <c r="Y505" s="116"/>
      <c r="Z505" s="116"/>
      <c r="AA505" s="116"/>
      <c r="AB505" s="116"/>
      <c r="AC505" s="116"/>
    </row>
    <row r="506" spans="1:29" x14ac:dyDescent="0.55000000000000004">
      <c r="A506" s="116"/>
      <c r="B506" s="125">
        <v>462</v>
      </c>
      <c r="C506" s="122">
        <f t="shared" si="23"/>
        <v>11.087999999999999</v>
      </c>
      <c r="D506" s="122">
        <f t="shared" si="24"/>
        <v>1.7315780580803715</v>
      </c>
      <c r="E506" s="127">
        <f t="shared" si="25"/>
        <v>4.5379088883454955E-3</v>
      </c>
      <c r="F506" s="116"/>
      <c r="G506" s="116"/>
      <c r="H506" s="120"/>
      <c r="I506" s="120"/>
      <c r="J506" s="120"/>
      <c r="K506" s="120"/>
      <c r="L506" s="116"/>
      <c r="M506" s="116"/>
      <c r="N506" s="116"/>
      <c r="O506" s="116"/>
      <c r="P506" s="116"/>
      <c r="Q506" s="116"/>
      <c r="R506" s="116"/>
      <c r="S506" s="116"/>
      <c r="T506" s="116"/>
      <c r="U506" s="116"/>
      <c r="V506" s="116"/>
      <c r="W506" s="116"/>
      <c r="X506" s="116"/>
      <c r="Y506" s="116"/>
      <c r="Z506" s="116"/>
      <c r="AA506" s="116"/>
      <c r="AB506" s="116"/>
      <c r="AC506" s="116"/>
    </row>
    <row r="507" spans="1:29" x14ac:dyDescent="0.55000000000000004">
      <c r="A507" s="116"/>
      <c r="B507" s="125">
        <v>463</v>
      </c>
      <c r="C507" s="122">
        <f t="shared" si="23"/>
        <v>11.112</v>
      </c>
      <c r="D507" s="122">
        <f t="shared" si="24"/>
        <v>1.89227384423252</v>
      </c>
      <c r="E507" s="127">
        <f t="shared" si="25"/>
        <v>2.6912811093524184E-3</v>
      </c>
      <c r="F507" s="116"/>
      <c r="G507" s="116"/>
      <c r="H507" s="120"/>
      <c r="I507" s="120"/>
      <c r="J507" s="120"/>
      <c r="K507" s="120"/>
      <c r="L507" s="116"/>
      <c r="M507" s="116"/>
      <c r="N507" s="116"/>
      <c r="O507" s="116"/>
      <c r="P507" s="116"/>
      <c r="Q507" s="116"/>
      <c r="R507" s="116"/>
      <c r="S507" s="116"/>
      <c r="T507" s="116"/>
      <c r="U507" s="116"/>
      <c r="V507" s="116"/>
      <c r="W507" s="116"/>
      <c r="X507" s="116"/>
      <c r="Y507" s="116"/>
      <c r="Z507" s="116"/>
      <c r="AA507" s="116"/>
      <c r="AB507" s="116"/>
      <c r="AC507" s="116"/>
    </row>
    <row r="508" spans="1:29" x14ac:dyDescent="0.55000000000000004">
      <c r="A508" s="116"/>
      <c r="B508" s="125">
        <v>464</v>
      </c>
      <c r="C508" s="122">
        <f t="shared" si="23"/>
        <v>11.135999999999999</v>
      </c>
      <c r="D508" s="122">
        <f t="shared" si="24"/>
        <v>2.0303561630017111</v>
      </c>
      <c r="E508" s="127">
        <f t="shared" si="25"/>
        <v>1.5630990017708683E-3</v>
      </c>
      <c r="F508" s="116"/>
      <c r="G508" s="116"/>
      <c r="H508" s="120"/>
      <c r="I508" s="120"/>
      <c r="J508" s="120"/>
      <c r="K508" s="120"/>
      <c r="L508" s="116"/>
      <c r="M508" s="116"/>
      <c r="N508" s="116"/>
      <c r="O508" s="116"/>
      <c r="P508" s="116"/>
      <c r="Q508" s="116"/>
      <c r="R508" s="116"/>
      <c r="S508" s="116"/>
      <c r="T508" s="116"/>
      <c r="U508" s="116"/>
      <c r="V508" s="116"/>
      <c r="W508" s="116"/>
      <c r="X508" s="116"/>
      <c r="Y508" s="116"/>
      <c r="Z508" s="116"/>
      <c r="AA508" s="116"/>
      <c r="AB508" s="116"/>
      <c r="AC508" s="116"/>
    </row>
    <row r="509" spans="1:29" x14ac:dyDescent="0.55000000000000004">
      <c r="A509" s="116"/>
      <c r="B509" s="125">
        <v>465</v>
      </c>
      <c r="C509" s="122">
        <f t="shared" si="23"/>
        <v>11.16</v>
      </c>
      <c r="D509" s="122">
        <f t="shared" si="24"/>
        <v>2.1389803701068617</v>
      </c>
      <c r="E509" s="127">
        <f t="shared" si="25"/>
        <v>8.8907426643406557E-4</v>
      </c>
      <c r="F509" s="116"/>
      <c r="G509" s="116"/>
      <c r="H509" s="120"/>
      <c r="I509" s="120"/>
      <c r="J509" s="120"/>
      <c r="K509" s="120"/>
      <c r="L509" s="116"/>
      <c r="M509" s="116"/>
      <c r="N509" s="116"/>
      <c r="O509" s="116"/>
      <c r="P509" s="116"/>
      <c r="Q509" s="116"/>
      <c r="R509" s="116"/>
      <c r="S509" s="116"/>
      <c r="T509" s="116"/>
      <c r="U509" s="116"/>
      <c r="V509" s="116"/>
      <c r="W509" s="116"/>
      <c r="X509" s="116"/>
      <c r="Y509" s="116"/>
      <c r="Z509" s="116"/>
      <c r="AA509" s="116"/>
      <c r="AB509" s="116"/>
      <c r="AC509" s="116"/>
    </row>
    <row r="510" spans="1:29" x14ac:dyDescent="0.55000000000000004">
      <c r="A510" s="116"/>
      <c r="B510" s="125">
        <v>466</v>
      </c>
      <c r="C510" s="122">
        <f t="shared" si="23"/>
        <v>11.183999999999999</v>
      </c>
      <c r="D510" s="122">
        <f t="shared" si="24"/>
        <v>2.2125225161385993</v>
      </c>
      <c r="E510" s="127">
        <f t="shared" si="25"/>
        <v>4.9523773211565525E-4</v>
      </c>
      <c r="F510" s="116"/>
      <c r="G510" s="116"/>
      <c r="H510" s="120"/>
      <c r="I510" s="120"/>
      <c r="J510" s="120"/>
      <c r="K510" s="120"/>
      <c r="L510" s="116"/>
      <c r="M510" s="116"/>
      <c r="N510" s="116"/>
      <c r="O510" s="116"/>
      <c r="P510" s="116"/>
      <c r="Q510" s="116"/>
      <c r="R510" s="116"/>
      <c r="S510" s="116"/>
      <c r="T510" s="116"/>
      <c r="U510" s="116"/>
      <c r="V510" s="116"/>
      <c r="W510" s="116"/>
      <c r="X510" s="116"/>
      <c r="Y510" s="116"/>
      <c r="Z510" s="116"/>
      <c r="AA510" s="116"/>
      <c r="AB510" s="116"/>
      <c r="AC510" s="116"/>
    </row>
    <row r="511" spans="1:29" x14ac:dyDescent="0.55000000000000004">
      <c r="A511" s="116"/>
      <c r="B511" s="125">
        <v>467</v>
      </c>
      <c r="C511" s="122">
        <f t="shared" si="23"/>
        <v>11.208</v>
      </c>
      <c r="D511" s="122">
        <f t="shared" si="24"/>
        <v>2.2470613424765364</v>
      </c>
      <c r="E511" s="127">
        <f t="shared" si="25"/>
        <v>2.7015533215476333E-4</v>
      </c>
      <c r="F511" s="116"/>
      <c r="G511" s="116"/>
      <c r="H511" s="120"/>
      <c r="I511" s="120"/>
      <c r="J511" s="120"/>
      <c r="K511" s="120"/>
      <c r="L511" s="116"/>
      <c r="M511" s="116"/>
      <c r="N511" s="116"/>
      <c r="O511" s="116"/>
      <c r="P511" s="116"/>
      <c r="Q511" s="116"/>
      <c r="R511" s="116"/>
      <c r="S511" s="116"/>
      <c r="T511" s="116"/>
      <c r="U511" s="116"/>
      <c r="V511" s="116"/>
      <c r="W511" s="116"/>
      <c r="X511" s="116"/>
      <c r="Y511" s="116"/>
      <c r="Z511" s="116"/>
      <c r="AA511" s="116"/>
      <c r="AB511" s="116"/>
      <c r="AC511" s="116"/>
    </row>
    <row r="512" spans="1:29" x14ac:dyDescent="0.55000000000000004">
      <c r="A512" s="116"/>
      <c r="B512" s="125">
        <v>468</v>
      </c>
      <c r="C512" s="122">
        <f t="shared" si="23"/>
        <v>11.231999999999999</v>
      </c>
      <c r="D512" s="122">
        <f t="shared" si="24"/>
        <v>2.2407246246012527</v>
      </c>
      <c r="E512" s="127">
        <f t="shared" si="25"/>
        <v>1.4432364643904186E-4</v>
      </c>
      <c r="F512" s="116"/>
      <c r="G512" s="116"/>
      <c r="H512" s="120"/>
      <c r="I512" s="120"/>
      <c r="J512" s="120"/>
      <c r="K512" s="120"/>
      <c r="L512" s="116"/>
      <c r="M512" s="116"/>
      <c r="N512" s="116"/>
      <c r="O512" s="116"/>
      <c r="P512" s="116"/>
      <c r="Q512" s="116"/>
      <c r="R512" s="116"/>
      <c r="S512" s="116"/>
      <c r="T512" s="116"/>
      <c r="U512" s="116"/>
      <c r="V512" s="116"/>
      <c r="W512" s="116"/>
      <c r="X512" s="116"/>
      <c r="Y512" s="116"/>
      <c r="Z512" s="116"/>
      <c r="AA512" s="116"/>
      <c r="AB512" s="116"/>
      <c r="AC512" s="116"/>
    </row>
    <row r="513" spans="1:29" x14ac:dyDescent="0.55000000000000004">
      <c r="A513" s="116"/>
      <c r="B513" s="125">
        <v>469</v>
      </c>
      <c r="C513" s="122">
        <f t="shared" si="23"/>
        <v>11.256</v>
      </c>
      <c r="D513" s="122">
        <f t="shared" si="24"/>
        <v>2.1938572962650298</v>
      </c>
      <c r="E513" s="127">
        <f t="shared" si="25"/>
        <v>7.550671461867331E-5</v>
      </c>
      <c r="F513" s="116"/>
      <c r="G513" s="116"/>
      <c r="H513" s="120"/>
      <c r="I513" s="120"/>
      <c r="J513" s="120"/>
      <c r="K513" s="120"/>
      <c r="L513" s="116"/>
      <c r="M513" s="116"/>
      <c r="N513" s="116"/>
      <c r="O513" s="116"/>
      <c r="P513" s="116"/>
      <c r="Q513" s="116"/>
      <c r="R513" s="116"/>
      <c r="S513" s="116"/>
      <c r="T513" s="116"/>
      <c r="U513" s="116"/>
      <c r="V513" s="116"/>
      <c r="W513" s="116"/>
      <c r="X513" s="116"/>
      <c r="Y513" s="116"/>
      <c r="Z513" s="116"/>
      <c r="AA513" s="116"/>
      <c r="AB513" s="116"/>
      <c r="AC513" s="116"/>
    </row>
    <row r="514" spans="1:29" x14ac:dyDescent="0.55000000000000004">
      <c r="A514" s="116"/>
      <c r="B514" s="125">
        <v>470</v>
      </c>
      <c r="C514" s="122">
        <f t="shared" si="23"/>
        <v>11.28</v>
      </c>
      <c r="D514" s="122">
        <f t="shared" si="24"/>
        <v>2.1089903451462941</v>
      </c>
      <c r="E514" s="127">
        <f t="shared" si="25"/>
        <v>3.8686352674390771E-5</v>
      </c>
      <c r="F514" s="116"/>
      <c r="G514" s="116"/>
      <c r="H514" s="120"/>
      <c r="I514" s="120"/>
      <c r="J514" s="120"/>
      <c r="K514" s="120"/>
      <c r="L514" s="116"/>
      <c r="M514" s="116"/>
      <c r="N514" s="116"/>
      <c r="O514" s="116"/>
      <c r="P514" s="116"/>
      <c r="Q514" s="116"/>
      <c r="R514" s="116"/>
      <c r="S514" s="116"/>
      <c r="T514" s="116"/>
      <c r="U514" s="116"/>
      <c r="V514" s="116"/>
      <c r="W514" s="116"/>
      <c r="X514" s="116"/>
      <c r="Y514" s="116"/>
      <c r="Z514" s="116"/>
      <c r="AA514" s="116"/>
      <c r="AB514" s="116"/>
      <c r="AC514" s="116"/>
    </row>
    <row r="515" spans="1:29" x14ac:dyDescent="0.55000000000000004">
      <c r="A515" s="116"/>
      <c r="B515" s="125">
        <v>471</v>
      </c>
      <c r="C515" s="122">
        <f t="shared" si="23"/>
        <v>11.304</v>
      </c>
      <c r="D515" s="122">
        <f t="shared" si="24"/>
        <v>1.9906143830853613</v>
      </c>
      <c r="E515" s="127">
        <f t="shared" si="25"/>
        <v>1.9411278064943247E-5</v>
      </c>
      <c r="F515" s="116"/>
      <c r="G515" s="116"/>
      <c r="H515" s="120"/>
      <c r="I515" s="120"/>
      <c r="J515" s="120"/>
      <c r="K515" s="120"/>
      <c r="L515" s="116"/>
      <c r="M515" s="116"/>
      <c r="N515" s="116"/>
      <c r="O515" s="116"/>
      <c r="P515" s="116"/>
      <c r="Q515" s="116"/>
      <c r="R515" s="116"/>
      <c r="S515" s="116"/>
      <c r="T515" s="116"/>
      <c r="U515" s="116"/>
      <c r="V515" s="116"/>
      <c r="W515" s="116"/>
      <c r="X515" s="116"/>
      <c r="Y515" s="116"/>
      <c r="Z515" s="116"/>
      <c r="AA515" s="116"/>
      <c r="AB515" s="116"/>
      <c r="AC515" s="116"/>
    </row>
    <row r="516" spans="1:29" x14ac:dyDescent="0.55000000000000004">
      <c r="A516" s="116"/>
      <c r="B516" s="125">
        <v>472</v>
      </c>
      <c r="C516" s="122">
        <f t="shared" si="23"/>
        <v>11.327999999999999</v>
      </c>
      <c r="D516" s="122">
        <f t="shared" si="24"/>
        <v>1.8447860805403928</v>
      </c>
      <c r="E516" s="127">
        <f t="shared" si="25"/>
        <v>9.5383797018647418E-6</v>
      </c>
      <c r="F516" s="116"/>
      <c r="G516" s="116"/>
      <c r="H516" s="120"/>
      <c r="I516" s="120"/>
      <c r="J516" s="120"/>
      <c r="K516" s="120"/>
      <c r="L516" s="116"/>
      <c r="M516" s="116"/>
      <c r="N516" s="116"/>
      <c r="O516" s="116"/>
      <c r="P516" s="116"/>
      <c r="Q516" s="116"/>
      <c r="R516" s="116"/>
      <c r="S516" s="116"/>
      <c r="T516" s="116"/>
      <c r="U516" s="116"/>
      <c r="V516" s="116"/>
      <c r="W516" s="116"/>
      <c r="X516" s="116"/>
      <c r="Y516" s="116"/>
      <c r="Z516" s="116"/>
      <c r="AA516" s="116"/>
      <c r="AB516" s="116"/>
      <c r="AC516" s="116"/>
    </row>
    <row r="517" spans="1:29" x14ac:dyDescent="0.55000000000000004">
      <c r="A517" s="116"/>
      <c r="B517" s="125">
        <v>473</v>
      </c>
      <c r="C517" s="122">
        <f t="shared" si="23"/>
        <v>11.352</v>
      </c>
      <c r="D517" s="122">
        <f t="shared" si="24"/>
        <v>1.6786154562208935</v>
      </c>
      <c r="E517" s="127">
        <f t="shared" si="25"/>
        <v>4.5900690018161976E-6</v>
      </c>
      <c r="F517" s="116"/>
      <c r="G517" s="116"/>
      <c r="H517" s="120"/>
      <c r="I517" s="120"/>
      <c r="J517" s="120"/>
      <c r="K517" s="120"/>
      <c r="L517" s="116"/>
      <c r="M517" s="116"/>
      <c r="N517" s="116"/>
      <c r="O517" s="116"/>
      <c r="P517" s="116"/>
      <c r="Q517" s="116"/>
      <c r="R517" s="116"/>
      <c r="S517" s="116"/>
      <c r="T517" s="116"/>
      <c r="U517" s="116"/>
      <c r="V517" s="116"/>
      <c r="W517" s="116"/>
      <c r="X517" s="116"/>
      <c r="Y517" s="116"/>
      <c r="Z517" s="116"/>
      <c r="AA517" s="116"/>
      <c r="AB517" s="116"/>
      <c r="AC517" s="116"/>
    </row>
    <row r="518" spans="1:29" x14ac:dyDescent="0.55000000000000004">
      <c r="A518" s="116"/>
      <c r="B518" s="125">
        <v>474</v>
      </c>
      <c r="C518" s="122">
        <f t="shared" si="23"/>
        <v>11.375999999999999</v>
      </c>
      <c r="D518" s="122">
        <f t="shared" si="24"/>
        <v>1.4996943366878179</v>
      </c>
      <c r="E518" s="127">
        <f t="shared" si="25"/>
        <v>2.1631565624200077E-6</v>
      </c>
      <c r="F518" s="116"/>
      <c r="G518" s="116"/>
      <c r="H518" s="120"/>
      <c r="I518" s="120"/>
      <c r="J518" s="120"/>
      <c r="K518" s="120"/>
      <c r="L518" s="116"/>
      <c r="M518" s="116"/>
      <c r="N518" s="116"/>
      <c r="O518" s="116"/>
      <c r="P518" s="116"/>
      <c r="Q518" s="116"/>
      <c r="R518" s="116"/>
      <c r="S518" s="116"/>
      <c r="T518" s="116"/>
      <c r="U518" s="116"/>
      <c r="V518" s="116"/>
      <c r="W518" s="116"/>
      <c r="X518" s="116"/>
      <c r="Y518" s="116"/>
      <c r="Z518" s="116"/>
      <c r="AA518" s="116"/>
      <c r="AB518" s="116"/>
      <c r="AC518" s="116"/>
    </row>
    <row r="519" spans="1:29" x14ac:dyDescent="0.55000000000000004">
      <c r="A519" s="116"/>
      <c r="B519" s="125">
        <v>475</v>
      </c>
      <c r="C519" s="122">
        <f t="shared" si="23"/>
        <v>11.4</v>
      </c>
      <c r="D519" s="122">
        <f t="shared" si="24"/>
        <v>1.3155295699886054</v>
      </c>
      <c r="E519" s="127">
        <f t="shared" si="25"/>
        <v>9.98345406977544E-7</v>
      </c>
      <c r="F519" s="116"/>
      <c r="G519" s="116"/>
      <c r="H519" s="120"/>
      <c r="I519" s="120"/>
      <c r="J519" s="120"/>
      <c r="K519" s="120"/>
      <c r="L519" s="116"/>
      <c r="M519" s="116"/>
      <c r="N519" s="116"/>
      <c r="O519" s="116"/>
      <c r="P519" s="116"/>
      <c r="Q519" s="116"/>
      <c r="R519" s="116"/>
      <c r="S519" s="116"/>
      <c r="T519" s="116"/>
      <c r="U519" s="116"/>
      <c r="V519" s="116"/>
      <c r="W519" s="116"/>
      <c r="X519" s="116"/>
      <c r="Y519" s="116"/>
      <c r="Z519" s="116"/>
      <c r="AA519" s="116"/>
      <c r="AB519" s="116"/>
      <c r="AC519" s="116"/>
    </row>
    <row r="520" spans="1:29" x14ac:dyDescent="0.55000000000000004">
      <c r="A520" s="116"/>
      <c r="B520" s="125">
        <v>476</v>
      </c>
      <c r="C520" s="122">
        <f t="shared" si="23"/>
        <v>11.423999999999999</v>
      </c>
      <c r="D520" s="122">
        <f t="shared" si="24"/>
        <v>1.1330388638404527</v>
      </c>
      <c r="E520" s="127">
        <f t="shared" si="25"/>
        <v>4.5122985528788082E-7</v>
      </c>
      <c r="F520" s="116"/>
      <c r="G520" s="116"/>
      <c r="H520" s="120"/>
      <c r="I520" s="120"/>
      <c r="J520" s="120"/>
      <c r="K520" s="120"/>
      <c r="L520" s="116"/>
      <c r="M520" s="116"/>
      <c r="N520" s="116"/>
      <c r="O520" s="116"/>
      <c r="P520" s="116"/>
      <c r="Q520" s="116"/>
      <c r="R520" s="116"/>
      <c r="S520" s="116"/>
      <c r="T520" s="116"/>
      <c r="U520" s="116"/>
      <c r="V520" s="116"/>
      <c r="W520" s="116"/>
      <c r="X520" s="116"/>
      <c r="Y520" s="116"/>
      <c r="Z520" s="116"/>
      <c r="AA520" s="116"/>
      <c r="AB520" s="116"/>
      <c r="AC520" s="116"/>
    </row>
    <row r="521" spans="1:29" x14ac:dyDescent="0.55000000000000004">
      <c r="A521" s="116"/>
      <c r="B521" s="125">
        <v>477</v>
      </c>
      <c r="C521" s="122">
        <f t="shared" si="23"/>
        <v>11.448</v>
      </c>
      <c r="D521" s="122">
        <f t="shared" si="24"/>
        <v>0.95815402446234355</v>
      </c>
      <c r="E521" s="127">
        <f t="shared" si="25"/>
        <v>1.9972800350668485E-7</v>
      </c>
      <c r="F521" s="116"/>
      <c r="G521" s="116"/>
      <c r="H521" s="120"/>
      <c r="I521" s="120"/>
      <c r="J521" s="120"/>
      <c r="K521" s="120"/>
      <c r="L521" s="116"/>
      <c r="M521" s="116"/>
      <c r="N521" s="116"/>
      <c r="O521" s="116"/>
      <c r="P521" s="116"/>
      <c r="Q521" s="116"/>
      <c r="R521" s="116"/>
      <c r="S521" s="116"/>
      <c r="T521" s="116"/>
      <c r="U521" s="116"/>
      <c r="V521" s="116"/>
      <c r="W521" s="116"/>
      <c r="X521" s="116"/>
      <c r="Y521" s="116"/>
      <c r="Z521" s="116"/>
      <c r="AA521" s="116"/>
      <c r="AB521" s="116"/>
      <c r="AC521" s="116"/>
    </row>
    <row r="522" spans="1:29" x14ac:dyDescent="0.55000000000000004">
      <c r="A522" s="116"/>
      <c r="B522" s="125">
        <v>478</v>
      </c>
      <c r="C522" s="122">
        <f t="shared" si="23"/>
        <v>11.472</v>
      </c>
      <c r="D522" s="122">
        <f t="shared" si="24"/>
        <v>0.79555860710024484</v>
      </c>
      <c r="E522" s="127">
        <f t="shared" si="25"/>
        <v>8.6577337628468165E-8</v>
      </c>
      <c r="F522" s="116"/>
      <c r="G522" s="116"/>
      <c r="H522" s="120"/>
      <c r="I522" s="120"/>
      <c r="J522" s="120"/>
      <c r="K522" s="120"/>
      <c r="L522" s="116"/>
      <c r="M522" s="116"/>
      <c r="N522" s="116"/>
      <c r="O522" s="116"/>
      <c r="P522" s="116"/>
      <c r="Q522" s="116"/>
      <c r="R522" s="116"/>
      <c r="S522" s="116"/>
      <c r="T522" s="116"/>
      <c r="U522" s="116"/>
      <c r="V522" s="116"/>
      <c r="W522" s="116"/>
      <c r="X522" s="116"/>
      <c r="Y522" s="116"/>
      <c r="Z522" s="116"/>
      <c r="AA522" s="116"/>
      <c r="AB522" s="116"/>
      <c r="AC522" s="116"/>
    </row>
    <row r="523" spans="1:29" x14ac:dyDescent="0.55000000000000004">
      <c r="A523" s="116"/>
      <c r="B523" s="125">
        <v>479</v>
      </c>
      <c r="C523" s="122">
        <f t="shared" si="23"/>
        <v>11.496</v>
      </c>
      <c r="D523" s="122">
        <f t="shared" si="24"/>
        <v>0.64856776336370192</v>
      </c>
      <c r="E523" s="127">
        <f t="shared" si="25"/>
        <v>3.675307018390072E-8</v>
      </c>
      <c r="F523" s="116"/>
      <c r="G523" s="116"/>
      <c r="H523" s="120"/>
      <c r="I523" s="120"/>
      <c r="J523" s="120"/>
      <c r="K523" s="120"/>
      <c r="L523" s="116"/>
      <c r="M523" s="116"/>
      <c r="N523" s="116"/>
      <c r="O523" s="116"/>
      <c r="P523" s="116"/>
      <c r="Q523" s="116"/>
      <c r="R523" s="116"/>
      <c r="S523" s="116"/>
      <c r="T523" s="116"/>
      <c r="U523" s="116"/>
      <c r="V523" s="116"/>
      <c r="W523" s="116"/>
      <c r="X523" s="116"/>
      <c r="Y523" s="116"/>
      <c r="Z523" s="116"/>
      <c r="AA523" s="116"/>
      <c r="AB523" s="116"/>
      <c r="AC523" s="116"/>
    </row>
    <row r="524" spans="1:29" x14ac:dyDescent="0.55000000000000004">
      <c r="A524" s="116"/>
      <c r="B524" s="125">
        <v>480</v>
      </c>
      <c r="C524" s="122">
        <f t="shared" si="23"/>
        <v>11.52</v>
      </c>
      <c r="D524" s="122">
        <f t="shared" si="24"/>
        <v>0.51914044805603832</v>
      </c>
      <c r="E524" s="127">
        <f t="shared" si="25"/>
        <v>1.5279429992307381E-8</v>
      </c>
      <c r="F524" s="116"/>
      <c r="G524" s="116"/>
      <c r="H524" s="120"/>
      <c r="I524" s="120"/>
      <c r="J524" s="120"/>
      <c r="K524" s="120"/>
      <c r="L524" s="116"/>
      <c r="M524" s="116"/>
      <c r="N524" s="116"/>
      <c r="O524" s="116"/>
      <c r="P524" s="116"/>
      <c r="Q524" s="116"/>
      <c r="R524" s="116"/>
      <c r="S524" s="116"/>
      <c r="T524" s="116"/>
      <c r="U524" s="116"/>
      <c r="V524" s="116"/>
      <c r="W524" s="116"/>
      <c r="X524" s="116"/>
      <c r="Y524" s="116"/>
      <c r="Z524" s="116"/>
      <c r="AA524" s="116"/>
      <c r="AB524" s="116"/>
      <c r="AC524" s="116"/>
    </row>
    <row r="525" spans="1:29" x14ac:dyDescent="0.55000000000000004">
      <c r="A525" s="116"/>
      <c r="B525" s="125">
        <v>481</v>
      </c>
      <c r="C525" s="122">
        <f t="shared" si="23"/>
        <v>11.544</v>
      </c>
      <c r="D525" s="122">
        <f t="shared" si="24"/>
        <v>0.40800050992029979</v>
      </c>
      <c r="E525" s="127">
        <f t="shared" si="25"/>
        <v>6.2207795841907032E-9</v>
      </c>
      <c r="F525" s="116"/>
      <c r="G525" s="116"/>
      <c r="H525" s="120"/>
      <c r="I525" s="120"/>
      <c r="J525" s="120"/>
      <c r="K525" s="120"/>
      <c r="L525" s="116"/>
      <c r="M525" s="116"/>
      <c r="N525" s="116"/>
      <c r="O525" s="116"/>
      <c r="P525" s="116"/>
      <c r="Q525" s="116"/>
      <c r="R525" s="116"/>
      <c r="S525" s="116"/>
      <c r="T525" s="116"/>
      <c r="U525" s="116"/>
      <c r="V525" s="116"/>
      <c r="W525" s="116"/>
      <c r="X525" s="116"/>
      <c r="Y525" s="116"/>
      <c r="Z525" s="116"/>
      <c r="AA525" s="116"/>
      <c r="AB525" s="116"/>
      <c r="AC525" s="116"/>
    </row>
    <row r="526" spans="1:29" x14ac:dyDescent="0.55000000000000004">
      <c r="A526" s="116"/>
      <c r="B526" s="125">
        <v>482</v>
      </c>
      <c r="C526" s="122">
        <f t="shared" si="23"/>
        <v>11.568</v>
      </c>
      <c r="D526" s="122">
        <f t="shared" si="24"/>
        <v>0.31483490340123571</v>
      </c>
      <c r="E526" s="127">
        <f t="shared" si="25"/>
        <v>2.4803136647340314E-9</v>
      </c>
      <c r="F526" s="116"/>
      <c r="G526" s="116"/>
      <c r="H526" s="120"/>
      <c r="I526" s="120"/>
      <c r="J526" s="120"/>
      <c r="K526" s="120"/>
      <c r="L526" s="116"/>
      <c r="M526" s="116"/>
      <c r="N526" s="116"/>
      <c r="O526" s="116"/>
      <c r="P526" s="116"/>
      <c r="Q526" s="116"/>
      <c r="R526" s="116"/>
      <c r="S526" s="116"/>
      <c r="T526" s="116"/>
      <c r="U526" s="116"/>
      <c r="V526" s="116"/>
      <c r="W526" s="116"/>
      <c r="X526" s="116"/>
      <c r="Y526" s="116"/>
      <c r="Z526" s="116"/>
      <c r="AA526" s="116"/>
      <c r="AB526" s="116"/>
      <c r="AC526" s="116"/>
    </row>
    <row r="527" spans="1:29" x14ac:dyDescent="0.55000000000000004">
      <c r="A527" s="116"/>
      <c r="B527" s="125">
        <v>483</v>
      </c>
      <c r="C527" s="122">
        <f t="shared" si="23"/>
        <v>11.592000000000001</v>
      </c>
      <c r="D527" s="122">
        <f t="shared" si="24"/>
        <v>0.23853459267756966</v>
      </c>
      <c r="E527" s="127">
        <f t="shared" si="25"/>
        <v>9.6848417751651321E-10</v>
      </c>
      <c r="F527" s="116"/>
      <c r="G527" s="116"/>
      <c r="H527" s="120"/>
      <c r="I527" s="120"/>
      <c r="J527" s="120"/>
      <c r="K527" s="120"/>
      <c r="L527" s="116"/>
      <c r="M527" s="116"/>
      <c r="N527" s="116"/>
      <c r="O527" s="116"/>
      <c r="P527" s="116"/>
      <c r="Q527" s="116"/>
      <c r="R527" s="116"/>
      <c r="S527" s="116"/>
      <c r="T527" s="116"/>
      <c r="U527" s="116"/>
      <c r="V527" s="116"/>
      <c r="W527" s="116"/>
      <c r="X527" s="116"/>
      <c r="Y527" s="116"/>
      <c r="Z527" s="116"/>
      <c r="AA527" s="116"/>
      <c r="AB527" s="116"/>
      <c r="AC527" s="116"/>
    </row>
    <row r="528" spans="1:29" x14ac:dyDescent="0.55000000000000004">
      <c r="A528" s="116"/>
      <c r="B528" s="125">
        <v>484</v>
      </c>
      <c r="C528" s="122">
        <f t="shared" si="23"/>
        <v>11.616</v>
      </c>
      <c r="D528" s="122">
        <f t="shared" si="24"/>
        <v>0.17744599266367531</v>
      </c>
      <c r="E528" s="127">
        <f t="shared" si="25"/>
        <v>3.703416741452994E-10</v>
      </c>
      <c r="F528" s="116"/>
      <c r="G528" s="116"/>
      <c r="H528" s="120"/>
      <c r="I528" s="120"/>
      <c r="J528" s="120"/>
      <c r="K528" s="120"/>
      <c r="L528" s="116"/>
      <c r="M528" s="116"/>
      <c r="N528" s="116"/>
      <c r="O528" s="116"/>
      <c r="P528" s="116"/>
      <c r="Q528" s="116"/>
      <c r="R528" s="116"/>
      <c r="S528" s="116"/>
      <c r="T528" s="116"/>
      <c r="U528" s="116"/>
      <c r="V528" s="116"/>
      <c r="W528" s="116"/>
      <c r="X528" s="116"/>
      <c r="Y528" s="116"/>
      <c r="Z528" s="116"/>
      <c r="AA528" s="116"/>
      <c r="AB528" s="116"/>
      <c r="AC528" s="116"/>
    </row>
    <row r="529" spans="1:29" x14ac:dyDescent="0.55000000000000004">
      <c r="A529" s="116"/>
      <c r="B529" s="125">
        <v>485</v>
      </c>
      <c r="C529" s="122">
        <f t="shared" si="23"/>
        <v>11.64</v>
      </c>
      <c r="D529" s="122">
        <f t="shared" si="24"/>
        <v>0.12960666960435641</v>
      </c>
      <c r="E529" s="127">
        <f t="shared" si="25"/>
        <v>1.3868732536993299E-10</v>
      </c>
      <c r="F529" s="116"/>
      <c r="G529" s="116"/>
      <c r="H529" s="120"/>
      <c r="I529" s="120"/>
      <c r="J529" s="120"/>
      <c r="K529" s="120"/>
      <c r="L529" s="116"/>
      <c r="M529" s="116"/>
      <c r="N529" s="116"/>
      <c r="O529" s="116"/>
      <c r="P529" s="116"/>
      <c r="Q529" s="116"/>
      <c r="R529" s="116"/>
      <c r="S529" s="116"/>
      <c r="T529" s="116"/>
      <c r="U529" s="116"/>
      <c r="V529" s="116"/>
      <c r="W529" s="116"/>
      <c r="X529" s="116"/>
      <c r="Y529" s="116"/>
      <c r="Z529" s="116"/>
      <c r="AA529" s="116"/>
      <c r="AB529" s="116"/>
      <c r="AC529" s="116"/>
    </row>
    <row r="530" spans="1:29" x14ac:dyDescent="0.55000000000000004">
      <c r="A530" s="116"/>
      <c r="B530" s="125">
        <v>486</v>
      </c>
      <c r="C530" s="122">
        <f t="shared" si="23"/>
        <v>11.664</v>
      </c>
      <c r="D530" s="122">
        <f t="shared" si="24"/>
        <v>9.2946884116140771E-2</v>
      </c>
      <c r="E530" s="127">
        <f t="shared" si="25"/>
        <v>5.0862194184322329E-11</v>
      </c>
      <c r="F530" s="116"/>
      <c r="G530" s="116"/>
      <c r="H530" s="120"/>
      <c r="I530" s="120"/>
      <c r="J530" s="120"/>
      <c r="K530" s="120"/>
      <c r="L530" s="116"/>
      <c r="M530" s="116"/>
      <c r="N530" s="116"/>
      <c r="O530" s="116"/>
      <c r="P530" s="116"/>
      <c r="Q530" s="116"/>
      <c r="R530" s="116"/>
      <c r="S530" s="116"/>
      <c r="T530" s="116"/>
      <c r="U530" s="116"/>
      <c r="V530" s="116"/>
      <c r="W530" s="116"/>
      <c r="X530" s="116"/>
      <c r="Y530" s="116"/>
      <c r="Z530" s="116"/>
      <c r="AA530" s="116"/>
      <c r="AB530" s="116"/>
      <c r="AC530" s="116"/>
    </row>
    <row r="531" spans="1:29" x14ac:dyDescent="0.55000000000000004">
      <c r="A531" s="116"/>
      <c r="B531" s="125">
        <v>487</v>
      </c>
      <c r="C531" s="122">
        <f t="shared" si="23"/>
        <v>11.688000000000001</v>
      </c>
      <c r="D531" s="122">
        <f t="shared" si="24"/>
        <v>6.5446834991232272E-2</v>
      </c>
      <c r="E531" s="127">
        <f t="shared" si="25"/>
        <v>1.8267433799251434E-11</v>
      </c>
      <c r="F531" s="116"/>
      <c r="G531" s="116"/>
      <c r="H531" s="120"/>
      <c r="I531" s="120"/>
      <c r="J531" s="120"/>
      <c r="K531" s="120"/>
      <c r="L531" s="116"/>
      <c r="M531" s="116"/>
      <c r="N531" s="116"/>
      <c r="O531" s="116"/>
      <c r="P531" s="116"/>
      <c r="Q531" s="116"/>
      <c r="R531" s="116"/>
      <c r="S531" s="116"/>
      <c r="T531" s="116"/>
      <c r="U531" s="116"/>
      <c r="V531" s="116"/>
      <c r="W531" s="116"/>
      <c r="X531" s="116"/>
      <c r="Y531" s="116"/>
      <c r="Z531" s="116"/>
      <c r="AA531" s="116"/>
      <c r="AB531" s="116"/>
      <c r="AC531" s="116"/>
    </row>
    <row r="532" spans="1:29" x14ac:dyDescent="0.55000000000000004">
      <c r="A532" s="116"/>
      <c r="B532" s="125">
        <v>488</v>
      </c>
      <c r="C532" s="122">
        <f t="shared" si="23"/>
        <v>11.712</v>
      </c>
      <c r="D532" s="122">
        <f t="shared" si="24"/>
        <v>4.5246896031673346E-2</v>
      </c>
      <c r="E532" s="127">
        <f t="shared" si="25"/>
        <v>6.4251626236171979E-12</v>
      </c>
      <c r="F532" s="116"/>
      <c r="G532" s="116"/>
      <c r="H532" s="120"/>
      <c r="I532" s="120"/>
      <c r="J532" s="120"/>
      <c r="K532" s="120"/>
      <c r="L532" s="116"/>
      <c r="M532" s="116"/>
      <c r="N532" s="116"/>
      <c r="O532" s="116"/>
      <c r="P532" s="116"/>
      <c r="Q532" s="116"/>
      <c r="R532" s="116"/>
      <c r="S532" s="116"/>
      <c r="T532" s="116"/>
      <c r="U532" s="116"/>
      <c r="V532" s="116"/>
      <c r="W532" s="116"/>
      <c r="X532" s="116"/>
      <c r="Y532" s="116"/>
      <c r="Z532" s="116"/>
      <c r="AA532" s="116"/>
      <c r="AB532" s="116"/>
      <c r="AC532" s="116"/>
    </row>
    <row r="533" spans="1:29" x14ac:dyDescent="0.55000000000000004">
      <c r="A533" s="116"/>
      <c r="B533" s="125">
        <v>489</v>
      </c>
      <c r="C533" s="122">
        <f t="shared" si="23"/>
        <v>11.736000000000001</v>
      </c>
      <c r="D533" s="122">
        <f t="shared" si="24"/>
        <v>3.0713921052599166E-2</v>
      </c>
      <c r="E533" s="127">
        <f t="shared" si="25"/>
        <v>2.2131703236670438E-12</v>
      </c>
      <c r="F533" s="116"/>
      <c r="G533" s="116"/>
      <c r="H533" s="120"/>
      <c r="I533" s="120"/>
      <c r="J533" s="120"/>
      <c r="K533" s="120"/>
      <c r="L533" s="116"/>
      <c r="M533" s="116"/>
      <c r="N533" s="116"/>
      <c r="O533" s="116"/>
      <c r="P533" s="116"/>
      <c r="Q533" s="116"/>
      <c r="R533" s="116"/>
      <c r="S533" s="116"/>
      <c r="T533" s="116"/>
      <c r="U533" s="116"/>
      <c r="V533" s="116"/>
      <c r="W533" s="116"/>
      <c r="X533" s="116"/>
      <c r="Y533" s="116"/>
      <c r="Z533" s="116"/>
      <c r="AA533" s="116"/>
      <c r="AB533" s="116"/>
      <c r="AC533" s="116"/>
    </row>
    <row r="534" spans="1:29" x14ac:dyDescent="0.55000000000000004">
      <c r="A534" s="116"/>
      <c r="B534" s="125">
        <v>490</v>
      </c>
      <c r="C534" s="122">
        <f t="shared" si="23"/>
        <v>11.76</v>
      </c>
      <c r="D534" s="122">
        <f t="shared" si="24"/>
        <v>2.0470481814571496E-2</v>
      </c>
      <c r="E534" s="127">
        <f t="shared" si="25"/>
        <v>7.4656853753017047E-13</v>
      </c>
      <c r="F534" s="116"/>
      <c r="G534" s="116"/>
      <c r="H534" s="120"/>
      <c r="I534" s="120"/>
      <c r="J534" s="120"/>
      <c r="K534" s="120"/>
      <c r="L534" s="116"/>
      <c r="M534" s="116"/>
      <c r="N534" s="116"/>
      <c r="O534" s="116"/>
      <c r="P534" s="116"/>
      <c r="Q534" s="116"/>
      <c r="R534" s="116"/>
      <c r="S534" s="116"/>
      <c r="T534" s="116"/>
      <c r="U534" s="116"/>
      <c r="V534" s="116"/>
      <c r="W534" s="116"/>
      <c r="X534" s="116"/>
      <c r="Y534" s="116"/>
      <c r="Z534" s="116"/>
      <c r="AA534" s="116"/>
      <c r="AB534" s="116"/>
      <c r="AC534" s="116"/>
    </row>
    <row r="535" spans="1:29" x14ac:dyDescent="0.55000000000000004">
      <c r="A535" s="116"/>
      <c r="B535" s="125">
        <v>491</v>
      </c>
      <c r="C535" s="122">
        <f t="shared" si="23"/>
        <v>11.784000000000001</v>
      </c>
      <c r="D535" s="122">
        <f t="shared" si="24"/>
        <v>1.3395754975501859E-2</v>
      </c>
      <c r="E535" s="127">
        <f t="shared" si="25"/>
        <v>2.4663156611204901E-13</v>
      </c>
      <c r="F535" s="116"/>
      <c r="G535" s="116"/>
      <c r="H535" s="120"/>
      <c r="I535" s="120"/>
      <c r="J535" s="120"/>
      <c r="K535" s="120"/>
      <c r="L535" s="116"/>
      <c r="M535" s="116"/>
      <c r="N535" s="116"/>
      <c r="O535" s="116"/>
      <c r="P535" s="116"/>
      <c r="Q535" s="116"/>
      <c r="R535" s="116"/>
      <c r="S535" s="116"/>
      <c r="T535" s="116"/>
      <c r="U535" s="116"/>
      <c r="V535" s="116"/>
      <c r="W535" s="116"/>
      <c r="X535" s="116"/>
      <c r="Y535" s="116"/>
      <c r="Z535" s="116"/>
      <c r="AA535" s="116"/>
      <c r="AB535" s="116"/>
      <c r="AC535" s="116"/>
    </row>
    <row r="536" spans="1:29" x14ac:dyDescent="0.55000000000000004">
      <c r="A536" s="116"/>
      <c r="B536" s="125">
        <v>492</v>
      </c>
      <c r="C536" s="122">
        <f t="shared" si="23"/>
        <v>11.808</v>
      </c>
      <c r="D536" s="122">
        <f t="shared" si="24"/>
        <v>8.6070168812518132E-3</v>
      </c>
      <c r="E536" s="127">
        <f t="shared" si="25"/>
        <v>7.9790607094123959E-14</v>
      </c>
      <c r="F536" s="116"/>
      <c r="G536" s="116"/>
      <c r="H536" s="120"/>
      <c r="I536" s="120"/>
      <c r="J536" s="120"/>
      <c r="K536" s="120"/>
      <c r="L536" s="116"/>
      <c r="M536" s="116"/>
      <c r="N536" s="116"/>
      <c r="O536" s="116"/>
      <c r="P536" s="116"/>
      <c r="Q536" s="116"/>
      <c r="R536" s="116"/>
      <c r="S536" s="116"/>
      <c r="T536" s="116"/>
      <c r="U536" s="116"/>
      <c r="V536" s="116"/>
      <c r="W536" s="116"/>
      <c r="X536" s="116"/>
      <c r="Y536" s="116"/>
      <c r="Z536" s="116"/>
      <c r="AA536" s="116"/>
      <c r="AB536" s="116"/>
      <c r="AC536" s="116"/>
    </row>
    <row r="537" spans="1:29" x14ac:dyDescent="0.55000000000000004">
      <c r="A537" s="116"/>
      <c r="B537" s="125">
        <v>493</v>
      </c>
      <c r="C537" s="122">
        <f t="shared" si="23"/>
        <v>11.832000000000001</v>
      </c>
      <c r="D537" s="122">
        <f t="shared" si="24"/>
        <v>5.4298076314193075E-3</v>
      </c>
      <c r="E537" s="127">
        <f t="shared" si="25"/>
        <v>2.5280112940162785E-14</v>
      </c>
      <c r="F537" s="116"/>
      <c r="G537" s="116"/>
      <c r="H537" s="120"/>
      <c r="I537" s="120"/>
      <c r="J537" s="120"/>
      <c r="K537" s="120"/>
      <c r="L537" s="116"/>
      <c r="M537" s="116"/>
      <c r="N537" s="116"/>
      <c r="O537" s="116"/>
      <c r="P537" s="116"/>
      <c r="Q537" s="116"/>
      <c r="R537" s="116"/>
      <c r="S537" s="116"/>
      <c r="T537" s="116"/>
      <c r="U537" s="116"/>
      <c r="V537" s="116"/>
      <c r="W537" s="116"/>
      <c r="X537" s="116"/>
      <c r="Y537" s="116"/>
      <c r="Z537" s="116"/>
      <c r="AA537" s="116"/>
      <c r="AB537" s="116"/>
      <c r="AC537" s="116"/>
    </row>
    <row r="538" spans="1:29" x14ac:dyDescent="0.55000000000000004">
      <c r="A538" s="116"/>
      <c r="B538" s="125">
        <v>494</v>
      </c>
      <c r="C538" s="122">
        <f t="shared" si="23"/>
        <v>11.856</v>
      </c>
      <c r="D538" s="122">
        <f t="shared" si="24"/>
        <v>3.3632764132743649E-3</v>
      </c>
      <c r="E538" s="127">
        <f t="shared" si="25"/>
        <v>7.8438699022098394E-15</v>
      </c>
      <c r="F538" s="116"/>
      <c r="G538" s="116"/>
      <c r="H538" s="120"/>
      <c r="I538" s="120"/>
      <c r="J538" s="120"/>
      <c r="K538" s="120"/>
      <c r="L538" s="116"/>
      <c r="M538" s="116"/>
      <c r="N538" s="116"/>
      <c r="O538" s="116"/>
      <c r="P538" s="116"/>
      <c r="Q538" s="116"/>
      <c r="R538" s="116"/>
      <c r="S538" s="116"/>
      <c r="T538" s="116"/>
      <c r="U538" s="116"/>
      <c r="V538" s="116"/>
      <c r="W538" s="116"/>
      <c r="X538" s="116"/>
      <c r="Y538" s="116"/>
      <c r="Z538" s="116"/>
      <c r="AA538" s="116"/>
      <c r="AB538" s="116"/>
      <c r="AC538" s="116"/>
    </row>
    <row r="539" spans="1:29" x14ac:dyDescent="0.55000000000000004">
      <c r="A539" s="116"/>
      <c r="B539" s="125">
        <v>495</v>
      </c>
      <c r="C539" s="122">
        <f t="shared" si="23"/>
        <v>11.88</v>
      </c>
      <c r="D539" s="122">
        <f t="shared" si="24"/>
        <v>2.0454412442579618E-3</v>
      </c>
      <c r="E539" s="127">
        <f t="shared" si="25"/>
        <v>2.3834491209709453E-15</v>
      </c>
      <c r="F539" s="116"/>
      <c r="G539" s="116"/>
      <c r="H539" s="120"/>
      <c r="I539" s="120"/>
      <c r="J539" s="120"/>
      <c r="K539" s="120"/>
      <c r="L539" s="116"/>
      <c r="M539" s="116"/>
      <c r="N539" s="116"/>
      <c r="O539" s="116"/>
      <c r="P539" s="116"/>
      <c r="Q539" s="116"/>
      <c r="R539" s="116"/>
      <c r="S539" s="116"/>
      <c r="T539" s="116"/>
      <c r="U539" s="116"/>
      <c r="V539" s="116"/>
      <c r="W539" s="116"/>
      <c r="X539" s="116"/>
      <c r="Y539" s="116"/>
      <c r="Z539" s="116"/>
      <c r="AA539" s="116"/>
      <c r="AB539" s="116"/>
      <c r="AC539" s="116"/>
    </row>
    <row r="540" spans="1:29" x14ac:dyDescent="0.55000000000000004">
      <c r="A540" s="116"/>
      <c r="B540" s="125">
        <v>496</v>
      </c>
      <c r="C540" s="122">
        <f t="shared" si="23"/>
        <v>11.904</v>
      </c>
      <c r="D540" s="122">
        <f t="shared" si="24"/>
        <v>1.2213996332359135E-3</v>
      </c>
      <c r="E540" s="127">
        <f t="shared" si="25"/>
        <v>7.0926008682909904E-16</v>
      </c>
      <c r="F540" s="116"/>
      <c r="G540" s="116"/>
      <c r="H540" s="120"/>
      <c r="I540" s="120"/>
      <c r="J540" s="120"/>
      <c r="K540" s="120"/>
      <c r="L540" s="116"/>
      <c r="M540" s="116"/>
      <c r="N540" s="116"/>
      <c r="O540" s="116"/>
      <c r="P540" s="116"/>
      <c r="Q540" s="116"/>
      <c r="R540" s="116"/>
      <c r="S540" s="116"/>
      <c r="T540" s="116"/>
      <c r="U540" s="116"/>
      <c r="V540" s="116"/>
      <c r="W540" s="116"/>
      <c r="X540" s="116"/>
      <c r="Y540" s="116"/>
      <c r="Z540" s="116"/>
      <c r="AA540" s="116"/>
      <c r="AB540" s="116"/>
      <c r="AC540" s="116"/>
    </row>
    <row r="541" spans="1:29" x14ac:dyDescent="0.55000000000000004">
      <c r="A541" s="116"/>
      <c r="B541" s="125">
        <v>497</v>
      </c>
      <c r="C541" s="122">
        <f t="shared" si="23"/>
        <v>11.928000000000001</v>
      </c>
      <c r="D541" s="122">
        <f t="shared" si="24"/>
        <v>7.1610200697582761E-4</v>
      </c>
      <c r="E541" s="127">
        <f t="shared" si="25"/>
        <v>2.0669467483333044E-16</v>
      </c>
      <c r="F541" s="116"/>
      <c r="G541" s="116"/>
      <c r="H541" s="120"/>
      <c r="I541" s="120"/>
      <c r="J541" s="120"/>
      <c r="K541" s="120"/>
      <c r="L541" s="116"/>
      <c r="M541" s="116"/>
      <c r="N541" s="116"/>
      <c r="O541" s="116"/>
      <c r="P541" s="116"/>
      <c r="Q541" s="116"/>
      <c r="R541" s="116"/>
      <c r="S541" s="116"/>
      <c r="T541" s="116"/>
      <c r="U541" s="116"/>
      <c r="V541" s="116"/>
      <c r="W541" s="116"/>
      <c r="X541" s="116"/>
      <c r="Y541" s="116"/>
      <c r="Z541" s="116"/>
      <c r="AA541" s="116"/>
      <c r="AB541" s="116"/>
      <c r="AC541" s="116"/>
    </row>
    <row r="542" spans="1:29" x14ac:dyDescent="0.55000000000000004">
      <c r="A542" s="116"/>
      <c r="B542" s="125">
        <v>498</v>
      </c>
      <c r="C542" s="122">
        <f t="shared" si="23"/>
        <v>11.952</v>
      </c>
      <c r="D542" s="122">
        <f t="shared" si="24"/>
        <v>4.1222879587852286E-4</v>
      </c>
      <c r="E542" s="127">
        <f t="shared" si="25"/>
        <v>5.8989835685960881E-17</v>
      </c>
      <c r="F542" s="116"/>
      <c r="G542" s="116"/>
      <c r="H542" s="120"/>
      <c r="I542" s="120"/>
      <c r="J542" s="120"/>
      <c r="K542" s="120"/>
      <c r="L542" s="116"/>
      <c r="M542" s="116"/>
      <c r="N542" s="116"/>
      <c r="O542" s="116"/>
      <c r="P542" s="116"/>
      <c r="Q542" s="116"/>
      <c r="R542" s="116"/>
      <c r="S542" s="116"/>
      <c r="T542" s="116"/>
      <c r="U542" s="116"/>
      <c r="V542" s="116"/>
      <c r="W542" s="116"/>
      <c r="X542" s="116"/>
      <c r="Y542" s="116"/>
      <c r="Z542" s="116"/>
      <c r="AA542" s="116"/>
      <c r="AB542" s="116"/>
      <c r="AC542" s="116"/>
    </row>
    <row r="543" spans="1:29" x14ac:dyDescent="0.55000000000000004">
      <c r="A543" s="116"/>
      <c r="B543" s="125">
        <v>499</v>
      </c>
      <c r="C543" s="122">
        <f t="shared" si="23"/>
        <v>11.976000000000001</v>
      </c>
      <c r="D543" s="122">
        <f t="shared" si="24"/>
        <v>2.3299579858467349E-4</v>
      </c>
      <c r="E543" s="127">
        <f t="shared" si="25"/>
        <v>1.6487287713390153E-17</v>
      </c>
      <c r="F543" s="116"/>
      <c r="G543" s="116"/>
      <c r="H543" s="120"/>
      <c r="I543" s="120"/>
      <c r="J543" s="120"/>
      <c r="K543" s="120"/>
      <c r="L543" s="116"/>
      <c r="M543" s="116"/>
      <c r="N543" s="116"/>
      <c r="O543" s="116"/>
      <c r="P543" s="116"/>
      <c r="Q543" s="116"/>
      <c r="R543" s="116"/>
      <c r="S543" s="116"/>
      <c r="T543" s="116"/>
      <c r="U543" s="116"/>
      <c r="V543" s="116"/>
      <c r="W543" s="116"/>
      <c r="X543" s="116"/>
      <c r="Y543" s="116"/>
      <c r="Z543" s="116"/>
      <c r="AA543" s="116"/>
      <c r="AB543" s="116"/>
      <c r="AC543" s="116"/>
    </row>
    <row r="544" spans="1:29" ht="14.7" thickBot="1" x14ac:dyDescent="0.6">
      <c r="A544" s="116"/>
      <c r="B544" s="128">
        <v>500</v>
      </c>
      <c r="C544" s="129">
        <f t="shared" si="23"/>
        <v>12</v>
      </c>
      <c r="D544" s="129">
        <f t="shared" si="24"/>
        <v>1.2930168460533969E-4</v>
      </c>
      <c r="E544" s="130">
        <f t="shared" si="25"/>
        <v>4.5127926419749766E-18</v>
      </c>
      <c r="F544" s="116"/>
      <c r="G544" s="116"/>
      <c r="H544" s="120"/>
      <c r="I544" s="120"/>
      <c r="J544" s="120"/>
      <c r="K544" s="120"/>
      <c r="L544" s="116"/>
      <c r="M544" s="116"/>
      <c r="N544" s="116"/>
      <c r="O544" s="116"/>
      <c r="P544" s="116"/>
      <c r="Q544" s="116"/>
      <c r="R544" s="116"/>
      <c r="S544" s="116"/>
      <c r="T544" s="116"/>
      <c r="U544" s="116"/>
      <c r="V544" s="116"/>
      <c r="W544" s="116"/>
      <c r="X544" s="116"/>
      <c r="Y544" s="116"/>
      <c r="Z544" s="116"/>
      <c r="AA544" s="116"/>
      <c r="AB544" s="116"/>
      <c r="AC544" s="116"/>
    </row>
    <row r="545" spans="1:29" x14ac:dyDescent="0.55000000000000004">
      <c r="A545" s="116"/>
      <c r="B545" s="116"/>
      <c r="C545" s="116"/>
      <c r="D545" s="116"/>
      <c r="E545" s="116"/>
      <c r="F545" s="116"/>
      <c r="G545" s="116"/>
      <c r="H545" s="116"/>
      <c r="I545" s="116"/>
      <c r="J545" s="116"/>
      <c r="K545" s="116"/>
      <c r="L545" s="116"/>
      <c r="M545" s="116"/>
      <c r="N545" s="116"/>
      <c r="O545" s="116"/>
      <c r="P545" s="116"/>
      <c r="Q545" s="116"/>
      <c r="R545" s="116"/>
      <c r="S545" s="116"/>
      <c r="T545" s="116"/>
      <c r="U545" s="116"/>
      <c r="V545" s="116"/>
      <c r="W545" s="116"/>
      <c r="X545" s="116"/>
      <c r="Y545" s="116"/>
      <c r="Z545" s="116"/>
      <c r="AA545" s="116"/>
      <c r="AB545" s="116"/>
      <c r="AC545" s="116"/>
    </row>
    <row r="546" spans="1:29" x14ac:dyDescent="0.55000000000000004"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spans="1:29" x14ac:dyDescent="0.55000000000000004"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spans="1:29" x14ac:dyDescent="0.55000000000000004"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spans="1:29" x14ac:dyDescent="0.55000000000000004"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spans="1:29" x14ac:dyDescent="0.55000000000000004"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spans="1:29" x14ac:dyDescent="0.55000000000000004"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spans="1:29" x14ac:dyDescent="0.55000000000000004"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</sheetData>
  <sheetProtection sheet="1" objects="1" scenarios="1" formatCells="0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89"/>
  <sheetViews>
    <sheetView topLeftCell="A16" workbookViewId="0">
      <selection activeCell="G48" sqref="G48"/>
    </sheetView>
  </sheetViews>
  <sheetFormatPr defaultColWidth="9.15625" defaultRowHeight="14.4" x14ac:dyDescent="0.55000000000000004"/>
  <cols>
    <col min="1" max="1" width="9.15625" style="73"/>
    <col min="2" max="2" width="20.578125" style="73" bestFit="1" customWidth="1"/>
    <col min="3" max="16384" width="9.15625" style="73"/>
  </cols>
  <sheetData>
    <row r="1" spans="1:24" s="103" customFormat="1" x14ac:dyDescent="0.55000000000000004">
      <c r="A1" s="160" t="s">
        <v>169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18" t="str">
        <f>'Table values'!A1</f>
        <v>Isocratic_LC_HS_LSSmodels_1.2.xlsx</v>
      </c>
      <c r="O1" s="116"/>
      <c r="P1" s="116"/>
      <c r="Q1" s="116"/>
      <c r="R1" s="118"/>
      <c r="S1" s="118" t="str">
        <f>'Table values'!F1</f>
        <v>Author: Bo Svensmark, Analytical Chemistry PLEN, svensmark@plen.ku.dk, 2015</v>
      </c>
      <c r="T1" s="161"/>
      <c r="U1" s="161"/>
      <c r="V1" s="161"/>
      <c r="W1" s="161"/>
      <c r="X1" s="161"/>
    </row>
    <row r="2" spans="1:24" x14ac:dyDescent="0.55000000000000004">
      <c r="A2" s="162"/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61"/>
      <c r="Q2" s="161"/>
      <c r="R2" s="161"/>
      <c r="S2" s="161"/>
      <c r="T2" s="161"/>
      <c r="U2" s="161"/>
      <c r="V2" s="161"/>
      <c r="W2" s="161"/>
      <c r="X2" s="161"/>
    </row>
    <row r="3" spans="1:24" x14ac:dyDescent="0.55000000000000004">
      <c r="A3" s="203" t="s">
        <v>99</v>
      </c>
      <c r="B3" s="74"/>
      <c r="C3" s="74"/>
      <c r="D3" s="203" t="s">
        <v>101</v>
      </c>
      <c r="E3" s="74"/>
      <c r="F3" s="74"/>
      <c r="G3" s="74"/>
      <c r="H3" s="74"/>
      <c r="I3" s="74"/>
      <c r="J3" s="74"/>
      <c r="K3" s="74"/>
      <c r="L3" s="74"/>
      <c r="M3" s="136"/>
      <c r="N3" s="136"/>
      <c r="O3" s="74" t="s">
        <v>149</v>
      </c>
      <c r="P3" s="75"/>
      <c r="Q3" s="75"/>
      <c r="R3" s="75"/>
      <c r="S3" s="75"/>
      <c r="T3" s="75"/>
      <c r="U3" s="75"/>
      <c r="V3" s="161"/>
      <c r="W3" s="161"/>
      <c r="X3" s="161"/>
    </row>
    <row r="4" spans="1:24" x14ac:dyDescent="0.55000000000000004">
      <c r="A4" s="74"/>
      <c r="B4" s="74" t="s">
        <v>35</v>
      </c>
      <c r="C4" s="74"/>
      <c r="D4" s="134" t="s">
        <v>27</v>
      </c>
      <c r="E4" s="134" t="s">
        <v>28</v>
      </c>
      <c r="F4" s="134"/>
      <c r="G4" s="134"/>
      <c r="H4" s="134"/>
      <c r="I4" s="134"/>
      <c r="J4" s="134"/>
      <c r="K4" s="134"/>
      <c r="L4" s="134"/>
      <c r="M4" s="136"/>
      <c r="N4" s="136"/>
      <c r="O4" s="136"/>
      <c r="P4" s="161"/>
      <c r="Q4" s="161"/>
      <c r="R4" s="161"/>
      <c r="S4" s="161"/>
      <c r="T4" s="161"/>
      <c r="U4" s="161"/>
      <c r="V4" s="161"/>
      <c r="W4" s="161"/>
      <c r="X4" s="161"/>
    </row>
    <row r="5" spans="1:24" x14ac:dyDescent="0.55000000000000004">
      <c r="A5" s="74"/>
      <c r="B5" s="74" t="s">
        <v>72</v>
      </c>
      <c r="C5" s="74"/>
      <c r="D5" s="134" t="s">
        <v>158</v>
      </c>
      <c r="E5" s="134"/>
      <c r="F5" s="134"/>
      <c r="G5" s="134"/>
      <c r="H5" s="134"/>
      <c r="I5" s="134"/>
      <c r="J5" s="134"/>
      <c r="K5" s="134"/>
      <c r="L5" s="134"/>
      <c r="M5" s="136"/>
      <c r="N5" s="136"/>
      <c r="O5" s="161" t="s">
        <v>157</v>
      </c>
      <c r="P5" s="161"/>
      <c r="Q5" s="161"/>
      <c r="R5" s="161"/>
      <c r="S5" s="161"/>
      <c r="T5" s="161"/>
      <c r="U5" s="161"/>
      <c r="V5" s="161"/>
      <c r="W5" s="161"/>
      <c r="X5" s="161"/>
    </row>
    <row r="6" spans="1:24" x14ac:dyDescent="0.55000000000000004">
      <c r="A6" s="74"/>
      <c r="B6" s="74" t="s">
        <v>73</v>
      </c>
      <c r="C6" s="74"/>
      <c r="D6" s="134" t="s">
        <v>159</v>
      </c>
      <c r="E6" s="134"/>
      <c r="F6" s="134"/>
      <c r="G6" s="134"/>
      <c r="H6" s="134"/>
      <c r="I6" s="134"/>
      <c r="J6" s="134"/>
      <c r="K6" s="134"/>
      <c r="L6" s="134"/>
      <c r="M6" s="136"/>
      <c r="N6" s="136"/>
      <c r="O6" s="136"/>
      <c r="P6" s="161"/>
      <c r="Q6" s="161"/>
      <c r="R6" s="161"/>
      <c r="S6" s="161"/>
      <c r="T6" s="161"/>
      <c r="U6" s="161"/>
      <c r="V6" s="161"/>
      <c r="W6" s="161"/>
      <c r="X6" s="161"/>
    </row>
    <row r="7" spans="1:24" x14ac:dyDescent="0.55000000000000004">
      <c r="A7" s="74"/>
      <c r="B7" s="74" t="s">
        <v>74</v>
      </c>
      <c r="C7" s="74"/>
      <c r="D7" s="134"/>
      <c r="E7" s="134"/>
      <c r="F7" s="134"/>
      <c r="G7" s="134"/>
      <c r="H7" s="134"/>
      <c r="I7" s="134"/>
      <c r="J7" s="134"/>
      <c r="K7" s="134"/>
      <c r="L7" s="134"/>
      <c r="M7" s="136"/>
      <c r="N7" s="136"/>
      <c r="O7" s="161"/>
      <c r="P7" s="161"/>
      <c r="Q7" s="161"/>
      <c r="R7" s="161"/>
      <c r="S7" s="161"/>
      <c r="T7" s="161"/>
      <c r="U7" s="161"/>
      <c r="V7" s="161"/>
      <c r="W7" s="161"/>
      <c r="X7" s="161"/>
    </row>
    <row r="8" spans="1:24" x14ac:dyDescent="0.55000000000000004">
      <c r="A8" s="162"/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77" t="s">
        <v>150</v>
      </c>
      <c r="P8" s="77"/>
      <c r="Q8" s="77"/>
      <c r="R8" s="77"/>
      <c r="S8" s="77"/>
      <c r="T8" s="77"/>
      <c r="U8" s="77"/>
      <c r="V8" s="161"/>
      <c r="W8" s="161"/>
      <c r="X8" s="161"/>
    </row>
    <row r="9" spans="1:24" x14ac:dyDescent="0.55000000000000004">
      <c r="A9" s="77"/>
      <c r="B9" s="204" t="s">
        <v>173</v>
      </c>
      <c r="C9" s="204"/>
      <c r="D9" s="204"/>
      <c r="E9" s="96"/>
      <c r="F9" s="96"/>
      <c r="G9" s="96"/>
      <c r="H9" s="205" t="s">
        <v>67</v>
      </c>
      <c r="I9" s="96"/>
      <c r="J9" s="96"/>
      <c r="K9" s="96"/>
      <c r="L9" s="96"/>
      <c r="M9" s="136"/>
      <c r="N9" s="136"/>
      <c r="O9" s="77" t="s">
        <v>144</v>
      </c>
      <c r="P9" s="78"/>
      <c r="Q9" s="78"/>
      <c r="R9" s="78"/>
      <c r="S9" s="78"/>
      <c r="T9" s="78"/>
      <c r="U9" s="78"/>
      <c r="V9" s="161"/>
      <c r="W9" s="161"/>
      <c r="X9" s="161"/>
    </row>
    <row r="10" spans="1:24" x14ac:dyDescent="0.55000000000000004">
      <c r="A10" s="77"/>
      <c r="B10" s="77"/>
      <c r="C10" s="77"/>
      <c r="D10" s="206" t="s">
        <v>38</v>
      </c>
      <c r="E10" s="143" t="s">
        <v>51</v>
      </c>
      <c r="F10" s="143" t="s">
        <v>49</v>
      </c>
      <c r="G10" s="143" t="s">
        <v>52</v>
      </c>
      <c r="H10" s="96" t="s">
        <v>92</v>
      </c>
      <c r="I10" s="96" t="s">
        <v>93</v>
      </c>
      <c r="J10" s="96" t="s">
        <v>94</v>
      </c>
      <c r="K10" s="96" t="s">
        <v>95</v>
      </c>
      <c r="L10" s="96" t="s">
        <v>96</v>
      </c>
      <c r="M10" s="136"/>
      <c r="N10" s="136"/>
      <c r="O10" s="136"/>
      <c r="P10" s="161"/>
      <c r="Q10" s="161"/>
      <c r="R10" s="161"/>
      <c r="S10" s="161"/>
      <c r="T10" s="161"/>
      <c r="U10" s="161"/>
      <c r="V10" s="161"/>
      <c r="W10" s="161"/>
      <c r="X10" s="161"/>
    </row>
    <row r="11" spans="1:24" x14ac:dyDescent="0.55000000000000004">
      <c r="A11" s="77" t="s">
        <v>41</v>
      </c>
      <c r="B11" s="77" t="s">
        <v>50</v>
      </c>
      <c r="C11" s="77"/>
      <c r="D11" s="207">
        <v>0.67</v>
      </c>
      <c r="E11" s="144"/>
      <c r="F11" s="144"/>
      <c r="G11" s="143"/>
      <c r="H11" s="96"/>
      <c r="I11" s="96"/>
      <c r="J11" s="96"/>
      <c r="K11" s="96"/>
      <c r="L11" s="96"/>
      <c r="M11" s="136"/>
      <c r="N11" s="136"/>
      <c r="O11" s="136"/>
      <c r="P11" s="161"/>
      <c r="Q11" s="161"/>
      <c r="R11" s="161"/>
      <c r="S11" s="161"/>
      <c r="T11" s="161"/>
      <c r="U11" s="161"/>
      <c r="V11" s="161"/>
      <c r="W11" s="161"/>
      <c r="X11" s="161"/>
    </row>
    <row r="12" spans="1:24" x14ac:dyDescent="0.55000000000000004">
      <c r="A12" s="77"/>
      <c r="B12" s="77" t="s">
        <v>21</v>
      </c>
      <c r="C12" s="77"/>
      <c r="D12" s="207">
        <v>1.2529461091823346</v>
      </c>
      <c r="E12" s="144">
        <f t="shared" ref="E12:E19" si="0">D12-$D$11</f>
        <v>0.58294610918233458</v>
      </c>
      <c r="F12" s="144">
        <f t="shared" ref="F12:F19" si="1">E12/$D$11</f>
        <v>0.87006881967512617</v>
      </c>
      <c r="G12" s="208">
        <f t="shared" ref="G12:G19" si="2">LOG(F12/$F$17)</f>
        <v>-1.0218320665287408</v>
      </c>
      <c r="H12" s="138">
        <v>-1.0940000000000001</v>
      </c>
      <c r="I12" s="138">
        <v>0.16300000000000001</v>
      </c>
      <c r="J12" s="138">
        <v>-4.1000000000000002E-2</v>
      </c>
      <c r="K12" s="138">
        <v>0.3</v>
      </c>
      <c r="L12" s="138">
        <v>0.81699999999999995</v>
      </c>
      <c r="M12" s="136"/>
      <c r="N12" s="136"/>
      <c r="O12" s="136"/>
      <c r="P12" s="161"/>
      <c r="Q12" s="161"/>
      <c r="R12" s="161"/>
      <c r="S12" s="161"/>
      <c r="T12" s="161"/>
      <c r="U12" s="161"/>
      <c r="V12" s="161"/>
      <c r="W12" s="161"/>
      <c r="X12" s="161"/>
    </row>
    <row r="13" spans="1:24" x14ac:dyDescent="0.55000000000000004">
      <c r="A13" s="77"/>
      <c r="B13" s="77" t="s">
        <v>55</v>
      </c>
      <c r="C13" s="77"/>
      <c r="D13" s="207">
        <v>4.12</v>
      </c>
      <c r="E13" s="144">
        <f t="shared" si="0"/>
        <v>3.45</v>
      </c>
      <c r="F13" s="144">
        <f t="shared" si="1"/>
        <v>5.1492537313432836</v>
      </c>
      <c r="G13" s="208">
        <f t="shared" si="2"/>
        <v>-0.24964137944514087</v>
      </c>
      <c r="H13" s="138">
        <v>-0.26600000000000001</v>
      </c>
      <c r="I13" s="138">
        <v>-0.223</v>
      </c>
      <c r="J13" s="138">
        <v>1.2999999999999999E-2</v>
      </c>
      <c r="K13" s="138">
        <v>0.83799999999999997</v>
      </c>
      <c r="L13" s="138">
        <v>4.4999999999999998E-2</v>
      </c>
      <c r="M13" s="136"/>
      <c r="N13" s="136"/>
      <c r="O13" s="96" t="s">
        <v>105</v>
      </c>
      <c r="P13" s="147"/>
      <c r="Q13" s="147"/>
      <c r="R13" s="147"/>
      <c r="S13" s="147"/>
      <c r="T13" s="147"/>
      <c r="U13" s="147"/>
      <c r="V13" s="161"/>
      <c r="W13" s="161"/>
      <c r="X13" s="161"/>
    </row>
    <row r="14" spans="1:24" x14ac:dyDescent="0.55000000000000004">
      <c r="A14" s="77"/>
      <c r="B14" s="77" t="s">
        <v>25</v>
      </c>
      <c r="C14" s="77"/>
      <c r="D14" s="207">
        <v>1.9225019422242362</v>
      </c>
      <c r="E14" s="144">
        <f t="shared" si="0"/>
        <v>1.2525019422242361</v>
      </c>
      <c r="F14" s="144">
        <f t="shared" si="1"/>
        <v>1.8694058839167702</v>
      </c>
      <c r="G14" s="208">
        <f t="shared" si="2"/>
        <v>-0.68968206652874098</v>
      </c>
      <c r="H14" s="138">
        <v>-0.70299999999999996</v>
      </c>
      <c r="I14" s="138">
        <v>0.317</v>
      </c>
      <c r="J14" s="138">
        <v>3.0000000000000001E-3</v>
      </c>
      <c r="K14" s="138">
        <v>0.08</v>
      </c>
      <c r="L14" s="138">
        <v>-0.03</v>
      </c>
      <c r="M14" s="136"/>
      <c r="N14" s="136"/>
      <c r="O14" s="136"/>
      <c r="P14" s="161"/>
      <c r="Q14" s="161"/>
      <c r="R14" s="161"/>
      <c r="S14" s="161"/>
      <c r="T14" s="161"/>
      <c r="U14" s="161"/>
      <c r="V14" s="161"/>
      <c r="W14" s="161"/>
      <c r="X14" s="161"/>
    </row>
    <row r="15" spans="1:24" x14ac:dyDescent="0.55000000000000004">
      <c r="A15" s="77"/>
      <c r="B15" s="77" t="s">
        <v>26</v>
      </c>
      <c r="C15" s="77"/>
      <c r="D15" s="207">
        <v>7.5149204934237153</v>
      </c>
      <c r="E15" s="144">
        <f t="shared" si="0"/>
        <v>6.8449204934237153</v>
      </c>
      <c r="F15" s="144">
        <f t="shared" si="1"/>
        <v>10.216299243915993</v>
      </c>
      <c r="G15" s="208">
        <f t="shared" si="2"/>
        <v>4.7907933471259129E-2</v>
      </c>
      <c r="H15" s="138">
        <v>2.9000000000000001E-2</v>
      </c>
      <c r="I15" s="138">
        <v>0.91800000000000004</v>
      </c>
      <c r="J15" s="138">
        <v>-2.1000000000000001E-2</v>
      </c>
      <c r="K15" s="138">
        <v>-0.29199999999999998</v>
      </c>
      <c r="L15" s="138">
        <v>-1.7000000000000001E-2</v>
      </c>
      <c r="M15" s="136"/>
      <c r="N15" s="136"/>
      <c r="O15" s="136"/>
      <c r="P15" s="161"/>
      <c r="Q15" s="161"/>
      <c r="R15" s="161"/>
      <c r="S15" s="161"/>
      <c r="T15" s="161"/>
      <c r="U15" s="161"/>
      <c r="V15" s="161"/>
      <c r="W15" s="161"/>
      <c r="X15" s="161"/>
    </row>
    <row r="16" spans="1:24" x14ac:dyDescent="0.55000000000000004">
      <c r="A16" s="77" t="s">
        <v>42</v>
      </c>
      <c r="B16" s="77" t="s">
        <v>22</v>
      </c>
      <c r="C16" s="77"/>
      <c r="D16" s="207">
        <v>0.92379228037995564</v>
      </c>
      <c r="E16" s="144">
        <f t="shared" si="0"/>
        <v>0.2537922803799556</v>
      </c>
      <c r="F16" s="144">
        <f t="shared" si="1"/>
        <v>0.3787944483282919</v>
      </c>
      <c r="G16" s="208">
        <f t="shared" si="2"/>
        <v>-1.3829820665287407</v>
      </c>
      <c r="H16" s="138">
        <v>-1.39</v>
      </c>
      <c r="I16" s="138">
        <v>0.214</v>
      </c>
      <c r="J16" s="138">
        <v>0.36899999999999999</v>
      </c>
      <c r="K16" s="138">
        <v>-0.215</v>
      </c>
      <c r="L16" s="138">
        <v>4.7E-2</v>
      </c>
      <c r="M16" s="136"/>
      <c r="N16" s="136"/>
      <c r="O16" s="136"/>
      <c r="P16" s="161"/>
      <c r="Q16" s="161"/>
      <c r="R16" s="161"/>
      <c r="S16" s="161"/>
      <c r="T16" s="161"/>
      <c r="U16" s="161"/>
      <c r="V16" s="161"/>
      <c r="W16" s="161"/>
      <c r="X16" s="161"/>
    </row>
    <row r="17" spans="1:24" x14ac:dyDescent="0.55000000000000004">
      <c r="A17" s="77"/>
      <c r="B17" s="77" t="s">
        <v>23</v>
      </c>
      <c r="C17" s="77"/>
      <c r="D17" s="207">
        <v>6.8</v>
      </c>
      <c r="E17" s="144">
        <f t="shared" si="0"/>
        <v>6.13</v>
      </c>
      <c r="F17" s="144">
        <f t="shared" si="1"/>
        <v>9.1492537313432827</v>
      </c>
      <c r="G17" s="208">
        <f t="shared" si="2"/>
        <v>0</v>
      </c>
      <c r="H17" s="138">
        <v>0</v>
      </c>
      <c r="I17" s="138">
        <v>0</v>
      </c>
      <c r="J17" s="138">
        <v>0</v>
      </c>
      <c r="K17" s="138">
        <v>0</v>
      </c>
      <c r="L17" s="138">
        <v>0</v>
      </c>
      <c r="M17" s="136"/>
      <c r="N17" s="136"/>
      <c r="O17" s="136"/>
      <c r="P17" s="161"/>
      <c r="Q17" s="161"/>
      <c r="R17" s="161"/>
      <c r="S17" s="161"/>
      <c r="T17" s="161"/>
      <c r="U17" s="161"/>
      <c r="V17" s="161"/>
      <c r="W17" s="161"/>
      <c r="X17" s="161"/>
    </row>
    <row r="18" spans="1:24" x14ac:dyDescent="0.55000000000000004">
      <c r="A18" s="77"/>
      <c r="B18" s="77" t="s">
        <v>43</v>
      </c>
      <c r="C18" s="77"/>
      <c r="D18" s="207">
        <v>1.8137428917616716</v>
      </c>
      <c r="E18" s="144">
        <f t="shared" si="0"/>
        <v>1.1437428917616717</v>
      </c>
      <c r="F18" s="144">
        <f t="shared" si="1"/>
        <v>1.7070789429278681</v>
      </c>
      <c r="G18" s="208">
        <f t="shared" si="2"/>
        <v>-0.72913206652874085</v>
      </c>
      <c r="H18" s="138">
        <v>-0.74399999999999999</v>
      </c>
      <c r="I18" s="138">
        <v>0.13300000000000001</v>
      </c>
      <c r="J18" s="138">
        <v>5.8999999999999997E-2</v>
      </c>
      <c r="K18" s="138">
        <v>-0.152</v>
      </c>
      <c r="L18" s="138">
        <v>-8.9999999999999993E-3</v>
      </c>
      <c r="M18" s="136"/>
      <c r="N18" s="136"/>
      <c r="O18" s="136"/>
      <c r="P18" s="161"/>
      <c r="Q18" s="161"/>
      <c r="R18" s="161"/>
      <c r="S18" s="161"/>
      <c r="T18" s="161"/>
      <c r="U18" s="161"/>
      <c r="V18" s="161"/>
      <c r="W18" s="161"/>
      <c r="X18" s="161"/>
    </row>
    <row r="19" spans="1:24" x14ac:dyDescent="0.55000000000000004">
      <c r="A19" s="77"/>
      <c r="B19" s="77" t="s">
        <v>24</v>
      </c>
      <c r="C19" s="77"/>
      <c r="D19" s="207">
        <v>2.8451459751397468</v>
      </c>
      <c r="E19" s="144">
        <f t="shared" si="0"/>
        <v>2.1751459751397468</v>
      </c>
      <c r="F19" s="144">
        <f t="shared" si="1"/>
        <v>3.2464865300593235</v>
      </c>
      <c r="G19" s="208">
        <f t="shared" si="2"/>
        <v>-0.44997206652874089</v>
      </c>
      <c r="H19" s="138">
        <v>-0.46700000000000003</v>
      </c>
      <c r="I19" s="138">
        <v>6.2E-2</v>
      </c>
      <c r="J19" s="138">
        <v>6.0000000000000001E-3</v>
      </c>
      <c r="K19" s="138">
        <v>-0.156</v>
      </c>
      <c r="L19" s="138">
        <v>-8.9999999999999993E-3</v>
      </c>
      <c r="M19" s="136"/>
      <c r="N19" s="136"/>
      <c r="O19" s="136"/>
      <c r="P19" s="161"/>
      <c r="Q19" s="161"/>
      <c r="R19" s="161"/>
      <c r="S19" s="161"/>
      <c r="T19" s="161"/>
      <c r="U19" s="161"/>
      <c r="V19" s="161"/>
      <c r="W19" s="161"/>
      <c r="X19" s="161"/>
    </row>
    <row r="20" spans="1:24" ht="14.7" thickBot="1" x14ac:dyDescent="0.6">
      <c r="A20" s="162"/>
      <c r="B20" s="136"/>
      <c r="C20" s="136"/>
      <c r="D20" s="136"/>
      <c r="E20" s="136"/>
      <c r="F20" s="136"/>
      <c r="G20" s="136"/>
      <c r="H20" s="136"/>
      <c r="I20" s="137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61"/>
      <c r="W20" s="161"/>
      <c r="X20" s="161"/>
    </row>
    <row r="21" spans="1:24" x14ac:dyDescent="0.55000000000000004">
      <c r="A21" s="162"/>
      <c r="B21" s="136"/>
      <c r="C21" s="161"/>
      <c r="D21" s="92"/>
      <c r="E21" s="146" t="s">
        <v>103</v>
      </c>
      <c r="F21" s="93"/>
      <c r="G21" s="93"/>
      <c r="H21" s="93"/>
      <c r="I21" s="93"/>
      <c r="J21" s="93"/>
      <c r="K21" s="94"/>
      <c r="L21" s="136"/>
      <c r="M21" s="136"/>
      <c r="N21" s="136"/>
      <c r="O21" s="96" t="s">
        <v>79</v>
      </c>
      <c r="P21" s="96"/>
      <c r="Q21" s="96"/>
      <c r="R21" s="96"/>
      <c r="S21" s="96"/>
      <c r="T21" s="147"/>
      <c r="U21" s="147"/>
      <c r="V21" s="161"/>
      <c r="W21" s="161"/>
      <c r="X21" s="161"/>
    </row>
    <row r="22" spans="1:24" ht="14.7" x14ac:dyDescent="0.55000000000000004">
      <c r="A22" s="162"/>
      <c r="B22" s="136"/>
      <c r="C22" s="161"/>
      <c r="D22" s="95"/>
      <c r="E22" s="96" t="s">
        <v>71</v>
      </c>
      <c r="F22" s="96"/>
      <c r="G22" s="96"/>
      <c r="H22" s="96"/>
      <c r="I22" s="96"/>
      <c r="J22" s="96"/>
      <c r="K22" s="102"/>
      <c r="L22" s="136"/>
      <c r="M22" s="136"/>
      <c r="N22" s="136"/>
      <c r="O22" s="96" t="s">
        <v>80</v>
      </c>
      <c r="P22" s="96"/>
      <c r="Q22" s="96"/>
      <c r="R22" s="96"/>
      <c r="S22" s="96"/>
      <c r="T22" s="96"/>
      <c r="U22" s="96"/>
      <c r="V22" s="161"/>
      <c r="W22" s="161"/>
      <c r="X22" s="161"/>
    </row>
    <row r="23" spans="1:24" ht="14.7" thickBot="1" x14ac:dyDescent="0.6">
      <c r="A23" s="162"/>
      <c r="B23" s="136"/>
      <c r="C23" s="161"/>
      <c r="D23" s="95"/>
      <c r="E23" s="143" t="s">
        <v>81</v>
      </c>
      <c r="F23" s="143" t="s">
        <v>19</v>
      </c>
      <c r="G23" s="143" t="s">
        <v>18</v>
      </c>
      <c r="H23" s="296" t="s">
        <v>182</v>
      </c>
      <c r="I23" s="143" t="s">
        <v>16</v>
      </c>
      <c r="J23" s="143" t="s">
        <v>78</v>
      </c>
      <c r="K23" s="291" t="s">
        <v>20</v>
      </c>
      <c r="L23" s="136"/>
      <c r="M23" s="136"/>
      <c r="N23" s="136"/>
      <c r="O23" s="147"/>
      <c r="P23" s="147"/>
      <c r="Q23" s="147"/>
      <c r="R23" s="147"/>
      <c r="S23" s="147"/>
      <c r="T23" s="96"/>
      <c r="U23" s="96"/>
      <c r="V23" s="161"/>
      <c r="W23" s="161"/>
      <c r="X23" s="161"/>
    </row>
    <row r="24" spans="1:24" x14ac:dyDescent="0.55000000000000004">
      <c r="A24" s="162"/>
      <c r="B24" s="136"/>
      <c r="C24" s="161"/>
      <c r="D24" s="101" t="s">
        <v>77</v>
      </c>
      <c r="E24" s="292">
        <f t="array" ref="E24:J25">LINEST(G12:G19,H12:L19,TRUE,TRUE)</f>
        <v>5.4516185510756765E-2</v>
      </c>
      <c r="F24" s="292">
        <v>6.6959709916297461E-3</v>
      </c>
      <c r="G24" s="292">
        <v>-5.9547996816729405E-2</v>
      </c>
      <c r="H24" s="292">
        <v>1.4131548720049097E-2</v>
      </c>
      <c r="I24" s="292">
        <v>0.9861663717151028</v>
      </c>
      <c r="J24" s="292">
        <v>5.9446833741929224E-3</v>
      </c>
      <c r="K24" s="293">
        <f>F17</f>
        <v>9.1492537313432827</v>
      </c>
      <c r="L24" s="163"/>
      <c r="M24" s="136"/>
      <c r="N24" s="136"/>
      <c r="O24" s="147" t="s">
        <v>121</v>
      </c>
      <c r="P24" s="147"/>
      <c r="Q24" s="147"/>
      <c r="R24" s="147"/>
      <c r="S24" s="147"/>
      <c r="T24" s="96"/>
      <c r="U24" s="96"/>
      <c r="V24" s="161"/>
      <c r="W24" s="161"/>
      <c r="X24" s="161"/>
    </row>
    <row r="25" spans="1:24" ht="14.7" thickBot="1" x14ac:dyDescent="0.6">
      <c r="A25" s="162"/>
      <c r="B25" s="136"/>
      <c r="C25" s="161"/>
      <c r="D25" s="99" t="s">
        <v>76</v>
      </c>
      <c r="E25" s="294">
        <v>1.6361584977519994E-2</v>
      </c>
      <c r="F25" s="294">
        <v>1.1535014376881762E-2</v>
      </c>
      <c r="G25" s="294">
        <v>3.9048512442715407E-2</v>
      </c>
      <c r="H25" s="294">
        <v>1.1892748562481514E-2</v>
      </c>
      <c r="I25" s="294">
        <v>1.1473924718648392E-2</v>
      </c>
      <c r="J25" s="294">
        <v>6.1932661685781144E-3</v>
      </c>
      <c r="K25" s="295"/>
      <c r="L25" s="163"/>
      <c r="M25" s="136"/>
      <c r="N25" s="136"/>
      <c r="O25" s="136"/>
      <c r="P25" s="136"/>
      <c r="Q25" s="136"/>
      <c r="R25" s="136"/>
      <c r="S25" s="136"/>
      <c r="T25" s="136"/>
      <c r="U25" s="136"/>
      <c r="V25" s="161"/>
      <c r="W25" s="161"/>
      <c r="X25" s="161"/>
    </row>
    <row r="26" spans="1:24" x14ac:dyDescent="0.55000000000000004">
      <c r="A26" s="162"/>
      <c r="B26" s="136"/>
      <c r="C26" s="136"/>
      <c r="D26" s="136"/>
      <c r="E26" s="136"/>
      <c r="F26" s="136"/>
      <c r="G26" s="136"/>
      <c r="H26" s="136"/>
      <c r="I26" s="136"/>
      <c r="J26" s="136"/>
      <c r="K26" s="136"/>
      <c r="L26" s="136"/>
      <c r="M26" s="163"/>
      <c r="N26" s="136"/>
      <c r="O26" s="161"/>
      <c r="P26" s="161"/>
      <c r="Q26" s="161"/>
      <c r="R26" s="161"/>
      <c r="S26" s="161"/>
      <c r="T26" s="161"/>
      <c r="U26" s="161"/>
      <c r="V26" s="161"/>
      <c r="W26" s="161"/>
      <c r="X26" s="161"/>
    </row>
    <row r="27" spans="1:24" ht="14.7" thickBot="1" x14ac:dyDescent="0.6">
      <c r="A27" s="162"/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63"/>
      <c r="N27" s="136"/>
      <c r="O27" s="161"/>
      <c r="P27" s="161"/>
      <c r="Q27" s="161"/>
      <c r="R27" s="161"/>
      <c r="S27" s="161"/>
      <c r="T27" s="161"/>
      <c r="U27" s="161"/>
      <c r="V27" s="161"/>
      <c r="W27" s="161"/>
      <c r="X27" s="161"/>
    </row>
    <row r="28" spans="1:24" x14ac:dyDescent="0.55000000000000004">
      <c r="A28" s="162"/>
      <c r="B28" s="136"/>
      <c r="C28" s="136"/>
      <c r="D28" s="161"/>
      <c r="E28" s="161"/>
      <c r="F28" s="166"/>
      <c r="G28" s="167" t="s">
        <v>104</v>
      </c>
      <c r="H28" s="168"/>
      <c r="I28" s="168"/>
      <c r="J28" s="168"/>
      <c r="K28" s="169"/>
      <c r="L28" s="161"/>
      <c r="M28" s="163"/>
      <c r="N28" s="136"/>
      <c r="O28" s="171" t="s">
        <v>151</v>
      </c>
      <c r="P28" s="171"/>
      <c r="Q28" s="171"/>
      <c r="R28" s="171"/>
      <c r="S28" s="171"/>
      <c r="T28" s="171"/>
      <c r="U28" s="171"/>
      <c r="V28" s="161"/>
      <c r="W28" s="161"/>
      <c r="X28" s="161"/>
    </row>
    <row r="29" spans="1:24" x14ac:dyDescent="0.55000000000000004">
      <c r="A29" s="162"/>
      <c r="B29" s="136"/>
      <c r="C29" s="136"/>
      <c r="D29" s="161"/>
      <c r="E29" s="161"/>
      <c r="F29" s="170"/>
      <c r="G29" s="171"/>
      <c r="H29" s="171"/>
      <c r="I29" s="171"/>
      <c r="J29" s="171"/>
      <c r="K29" s="172"/>
      <c r="L29" s="161"/>
      <c r="M29" s="163"/>
      <c r="N29" s="136"/>
      <c r="O29" s="161"/>
      <c r="P29" s="161"/>
      <c r="Q29" s="161"/>
      <c r="R29" s="161"/>
      <c r="S29" s="161"/>
      <c r="T29" s="161"/>
      <c r="U29" s="161"/>
      <c r="V29" s="161"/>
      <c r="W29" s="161"/>
      <c r="X29" s="161"/>
    </row>
    <row r="30" spans="1:24" ht="14.7" thickBot="1" x14ac:dyDescent="0.6">
      <c r="A30" s="162"/>
      <c r="B30" s="136"/>
      <c r="C30" s="136"/>
      <c r="D30" s="161"/>
      <c r="E30" s="161"/>
      <c r="F30" s="173" t="s">
        <v>16</v>
      </c>
      <c r="G30" s="174" t="s">
        <v>91</v>
      </c>
      <c r="H30" s="174" t="s">
        <v>18</v>
      </c>
      <c r="I30" s="174" t="s">
        <v>19</v>
      </c>
      <c r="J30" s="174" t="s">
        <v>81</v>
      </c>
      <c r="K30" s="175" t="s">
        <v>36</v>
      </c>
      <c r="L30" s="161"/>
      <c r="M30" s="163"/>
      <c r="N30" s="136"/>
      <c r="O30" s="161"/>
      <c r="P30" s="161"/>
      <c r="Q30" s="161"/>
      <c r="R30" s="161"/>
      <c r="S30" s="161"/>
      <c r="T30" s="161"/>
      <c r="U30" s="161"/>
      <c r="V30" s="161"/>
      <c r="W30" s="161"/>
      <c r="X30" s="161"/>
    </row>
    <row r="31" spans="1:24" ht="14.7" thickBot="1" x14ac:dyDescent="0.6">
      <c r="A31" s="162"/>
      <c r="B31" s="136"/>
      <c r="C31" s="136"/>
      <c r="D31" s="161"/>
      <c r="E31" s="161"/>
      <c r="F31" s="176">
        <f>I24</f>
        <v>0.9861663717151028</v>
      </c>
      <c r="G31" s="177">
        <f>-H24</f>
        <v>-1.4131548720049097E-2</v>
      </c>
      <c r="H31" s="177">
        <f>G24</f>
        <v>-5.9547996816729405E-2</v>
      </c>
      <c r="I31" s="177">
        <f>F24</f>
        <v>6.6959709916297461E-3</v>
      </c>
      <c r="J31" s="177">
        <f>E24</f>
        <v>5.4516185510756765E-2</v>
      </c>
      <c r="K31" s="178">
        <f>K24</f>
        <v>9.1492537313432827</v>
      </c>
      <c r="L31" s="161"/>
      <c r="M31" s="163"/>
      <c r="N31" s="136"/>
      <c r="O31" s="161"/>
      <c r="P31" s="161"/>
      <c r="Q31" s="161"/>
      <c r="R31" s="161"/>
      <c r="S31" s="161"/>
      <c r="T31" s="161"/>
      <c r="U31" s="161"/>
      <c r="V31" s="161"/>
      <c r="W31" s="161"/>
      <c r="X31" s="161"/>
    </row>
    <row r="32" spans="1:24" x14ac:dyDescent="0.55000000000000004">
      <c r="A32" s="162"/>
      <c r="B32" s="136"/>
      <c r="C32" s="136"/>
      <c r="D32" s="161"/>
      <c r="E32" s="161"/>
      <c r="F32" s="161"/>
      <c r="G32" s="161"/>
      <c r="H32" s="161"/>
      <c r="I32" s="161"/>
      <c r="J32" s="161"/>
      <c r="K32" s="161"/>
      <c r="L32" s="161"/>
      <c r="M32" s="163"/>
      <c r="N32" s="136"/>
      <c r="O32" s="161"/>
      <c r="P32" s="161"/>
      <c r="Q32" s="161"/>
      <c r="R32" s="161"/>
      <c r="S32" s="161"/>
      <c r="T32" s="161"/>
      <c r="U32" s="161"/>
      <c r="V32" s="161"/>
      <c r="W32" s="161"/>
      <c r="X32" s="161"/>
    </row>
    <row r="33" spans="1:33" x14ac:dyDescent="0.55000000000000004">
      <c r="A33" s="162"/>
      <c r="B33" s="136"/>
      <c r="C33" s="136"/>
      <c r="D33" s="161"/>
      <c r="E33" s="161"/>
      <c r="F33" s="161"/>
      <c r="G33" s="161"/>
      <c r="H33" s="161"/>
      <c r="I33" s="161"/>
      <c r="J33" s="161"/>
      <c r="K33" s="161"/>
      <c r="L33" s="161"/>
      <c r="M33" s="163"/>
      <c r="N33" s="136"/>
      <c r="O33" s="136"/>
      <c r="P33" s="136"/>
      <c r="Q33" s="136"/>
      <c r="R33" s="136"/>
      <c r="S33" s="136"/>
      <c r="T33" s="136"/>
      <c r="U33" s="136"/>
      <c r="V33" s="161"/>
      <c r="W33" s="161"/>
      <c r="X33" s="161"/>
    </row>
    <row r="34" spans="1:33" x14ac:dyDescent="0.55000000000000004">
      <c r="A34" s="79"/>
      <c r="B34" s="79"/>
      <c r="C34" s="79"/>
      <c r="D34" s="79"/>
      <c r="E34" s="200"/>
      <c r="F34" s="200" t="s">
        <v>115</v>
      </c>
      <c r="G34" s="79"/>
      <c r="H34" s="79"/>
      <c r="I34" s="79"/>
      <c r="J34" s="79"/>
      <c r="K34" s="79"/>
      <c r="L34" s="79"/>
      <c r="M34" s="171"/>
      <c r="N34" s="136"/>
      <c r="O34" s="79" t="s">
        <v>152</v>
      </c>
      <c r="P34" s="79"/>
      <c r="Q34" s="79"/>
      <c r="R34" s="79"/>
      <c r="S34" s="79"/>
      <c r="T34" s="79"/>
      <c r="U34" s="79"/>
      <c r="V34" s="136"/>
      <c r="W34" s="136"/>
      <c r="X34" s="136"/>
      <c r="Y34" s="76"/>
      <c r="Z34" s="76"/>
      <c r="AA34" s="76"/>
      <c r="AB34" s="76"/>
      <c r="AC34" s="76"/>
      <c r="AD34" s="76"/>
      <c r="AE34" s="76"/>
      <c r="AF34" s="80"/>
      <c r="AG34" s="76"/>
    </row>
    <row r="35" spans="1:33" x14ac:dyDescent="0.55000000000000004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171"/>
      <c r="N35" s="161"/>
      <c r="O35" s="81" t="s">
        <v>119</v>
      </c>
      <c r="P35" s="81"/>
      <c r="Q35" s="81"/>
      <c r="R35" s="81"/>
      <c r="S35" s="81"/>
      <c r="T35" s="81"/>
      <c r="U35" s="81"/>
      <c r="V35" s="136"/>
      <c r="W35" s="136"/>
      <c r="X35" s="136"/>
      <c r="Y35" s="76"/>
      <c r="Z35" s="76"/>
      <c r="AA35" s="76"/>
      <c r="AB35" s="76"/>
      <c r="AC35" s="76"/>
      <c r="AD35" s="76"/>
      <c r="AE35" s="76"/>
      <c r="AF35" s="76"/>
      <c r="AG35" s="76"/>
    </row>
    <row r="36" spans="1:33" x14ac:dyDescent="0.55000000000000004">
      <c r="A36" s="142" t="s">
        <v>106</v>
      </c>
      <c r="B36" s="141" t="s">
        <v>107</v>
      </c>
      <c r="C36" s="141" t="s">
        <v>108</v>
      </c>
      <c r="D36" s="142" t="s">
        <v>109</v>
      </c>
      <c r="E36" s="142" t="s">
        <v>110</v>
      </c>
      <c r="F36" s="142" t="s">
        <v>16</v>
      </c>
      <c r="G36" s="142" t="s">
        <v>17</v>
      </c>
      <c r="H36" s="142" t="s">
        <v>18</v>
      </c>
      <c r="I36" s="142" t="s">
        <v>19</v>
      </c>
      <c r="J36" s="142" t="s">
        <v>111</v>
      </c>
      <c r="K36" s="142" t="s">
        <v>112</v>
      </c>
      <c r="L36" s="142" t="s">
        <v>113</v>
      </c>
      <c r="M36" s="288" t="s">
        <v>75</v>
      </c>
      <c r="N36" s="161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76"/>
      <c r="Z36" s="76"/>
      <c r="AA36" s="76"/>
      <c r="AB36" s="76"/>
      <c r="AC36" s="76"/>
      <c r="AD36" s="76"/>
      <c r="AE36" s="76"/>
      <c r="AF36" s="76"/>
      <c r="AG36" s="76"/>
    </row>
    <row r="37" spans="1:33" x14ac:dyDescent="0.55000000000000004">
      <c r="A37" s="143">
        <v>0</v>
      </c>
      <c r="B37" s="287" t="str">
        <f>D4</f>
        <v>Clipeus C18</v>
      </c>
      <c r="C37" s="287"/>
      <c r="D37" s="143"/>
      <c r="E37" s="143"/>
      <c r="F37" s="208">
        <f>F31</f>
        <v>0.9861663717151028</v>
      </c>
      <c r="G37" s="208">
        <f>G31</f>
        <v>-1.4131548720049097E-2</v>
      </c>
      <c r="H37" s="208">
        <f>H31</f>
        <v>-5.9547996816729405E-2</v>
      </c>
      <c r="I37" s="208">
        <f>I31</f>
        <v>6.6959709916297461E-3</v>
      </c>
      <c r="J37" s="208">
        <f>J31</f>
        <v>5.4516185510756765E-2</v>
      </c>
      <c r="K37" s="143" t="s">
        <v>116</v>
      </c>
      <c r="L37" s="144">
        <f>K31</f>
        <v>9.1492537313432827</v>
      </c>
      <c r="M37" s="214"/>
      <c r="N37" s="161"/>
      <c r="O37" s="81" t="s">
        <v>130</v>
      </c>
      <c r="P37" s="81"/>
      <c r="Q37" s="81"/>
      <c r="R37" s="81"/>
      <c r="S37" s="81"/>
      <c r="T37" s="81"/>
      <c r="U37" s="81"/>
      <c r="V37" s="136"/>
      <c r="W37" s="136"/>
      <c r="X37" s="136"/>
      <c r="Y37" s="76"/>
      <c r="Z37" s="76"/>
      <c r="AA37" s="76"/>
      <c r="AB37" s="76"/>
      <c r="AC37" s="76"/>
      <c r="AD37" s="76"/>
      <c r="AE37" s="76"/>
      <c r="AF37" s="76"/>
      <c r="AG37" s="76"/>
    </row>
    <row r="38" spans="1:33" x14ac:dyDescent="0.55000000000000004">
      <c r="A38" s="113">
        <v>414</v>
      </c>
      <c r="B38" s="140" t="s">
        <v>27</v>
      </c>
      <c r="C38" s="140" t="s">
        <v>28</v>
      </c>
      <c r="D38" s="113">
        <v>25</v>
      </c>
      <c r="E38" s="113" t="s">
        <v>19</v>
      </c>
      <c r="F38" s="113">
        <v>1</v>
      </c>
      <c r="G38" s="113">
        <v>0</v>
      </c>
      <c r="H38" s="113">
        <v>-0.04</v>
      </c>
      <c r="I38" s="113">
        <v>-0.01</v>
      </c>
      <c r="J38" s="113">
        <v>7.0000000000000007E-2</v>
      </c>
      <c r="K38" s="113">
        <v>0.34</v>
      </c>
      <c r="L38" s="113">
        <v>9.5</v>
      </c>
      <c r="M38" s="289">
        <f>M48</f>
        <v>3.1181272486369873</v>
      </c>
      <c r="N38" s="161"/>
      <c r="O38" s="136"/>
      <c r="P38" s="136"/>
      <c r="Q38" s="136"/>
      <c r="R38" s="136"/>
      <c r="S38" s="136"/>
      <c r="T38" s="136"/>
      <c r="U38" s="136"/>
      <c r="V38" s="136"/>
      <c r="W38" s="164"/>
      <c r="X38" s="136"/>
      <c r="Y38" s="76"/>
      <c r="Z38" s="76"/>
      <c r="AA38" s="82"/>
      <c r="AB38" s="82"/>
      <c r="AC38" s="82"/>
      <c r="AD38" s="82"/>
      <c r="AE38" s="82"/>
      <c r="AF38" s="83"/>
      <c r="AG38" s="76"/>
    </row>
    <row r="39" spans="1:33" x14ac:dyDescent="0.55000000000000004">
      <c r="A39" s="113">
        <v>415</v>
      </c>
      <c r="B39" s="140" t="s">
        <v>29</v>
      </c>
      <c r="C39" s="140" t="s">
        <v>28</v>
      </c>
      <c r="D39" s="113">
        <v>25</v>
      </c>
      <c r="E39" s="113" t="s">
        <v>19</v>
      </c>
      <c r="F39" s="113">
        <v>0.82</v>
      </c>
      <c r="G39" s="113">
        <v>-0.01</v>
      </c>
      <c r="H39" s="113">
        <v>-0.18</v>
      </c>
      <c r="I39" s="113">
        <v>0.02</v>
      </c>
      <c r="J39" s="113">
        <v>0.09</v>
      </c>
      <c r="K39" s="113">
        <v>0.24</v>
      </c>
      <c r="L39" s="113">
        <v>4.9000000000000004</v>
      </c>
      <c r="M39" s="289">
        <f t="shared" ref="M39:M43" si="3">M49</f>
        <v>5.4622464497701895</v>
      </c>
      <c r="N39" s="161"/>
      <c r="O39" s="171" t="s">
        <v>153</v>
      </c>
      <c r="P39" s="171"/>
      <c r="Q39" s="171"/>
      <c r="R39" s="171"/>
      <c r="S39" s="171"/>
      <c r="T39" s="171"/>
      <c r="U39" s="171"/>
      <c r="V39" s="163"/>
      <c r="W39" s="136"/>
      <c r="X39" s="136"/>
      <c r="Y39" s="76"/>
      <c r="Z39" s="76"/>
      <c r="AA39" s="76"/>
      <c r="AB39" s="76"/>
      <c r="AC39" s="76"/>
      <c r="AD39" s="76"/>
      <c r="AE39" s="76"/>
      <c r="AF39" s="76"/>
      <c r="AG39" s="76"/>
    </row>
    <row r="40" spans="1:33" x14ac:dyDescent="0.55000000000000004">
      <c r="A40" s="113">
        <v>416</v>
      </c>
      <c r="B40" s="140" t="s">
        <v>30</v>
      </c>
      <c r="C40" s="140" t="s">
        <v>28</v>
      </c>
      <c r="D40" s="113">
        <v>25</v>
      </c>
      <c r="E40" s="113" t="s">
        <v>31</v>
      </c>
      <c r="F40" s="113">
        <v>0.42</v>
      </c>
      <c r="G40" s="113">
        <v>-0.06</v>
      </c>
      <c r="H40" s="113">
        <v>-0.42</v>
      </c>
      <c r="I40" s="113">
        <v>0.01</v>
      </c>
      <c r="J40" s="113">
        <v>0.05</v>
      </c>
      <c r="K40" s="113">
        <v>0.78</v>
      </c>
      <c r="L40" s="113">
        <v>1.2</v>
      </c>
      <c r="M40" s="289">
        <f t="shared" si="3"/>
        <v>13.726653917557028</v>
      </c>
      <c r="N40" s="161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76"/>
      <c r="Z40" s="76"/>
      <c r="AA40" s="76"/>
      <c r="AB40" s="76"/>
      <c r="AC40" s="76"/>
      <c r="AD40" s="76"/>
      <c r="AE40" s="76"/>
      <c r="AF40" s="76"/>
      <c r="AG40" s="76"/>
    </row>
    <row r="41" spans="1:33" x14ac:dyDescent="0.55000000000000004">
      <c r="A41" s="113">
        <v>417</v>
      </c>
      <c r="B41" s="140" t="s">
        <v>32</v>
      </c>
      <c r="C41" s="140" t="s">
        <v>28</v>
      </c>
      <c r="D41" s="113">
        <v>25</v>
      </c>
      <c r="E41" s="113" t="s">
        <v>33</v>
      </c>
      <c r="F41" s="113">
        <v>0.57999999999999996</v>
      </c>
      <c r="G41" s="113">
        <v>-0.11</v>
      </c>
      <c r="H41" s="113">
        <v>-0.3</v>
      </c>
      <c r="I41" s="113">
        <v>0.03</v>
      </c>
      <c r="J41" s="113">
        <v>7.0000000000000007E-2</v>
      </c>
      <c r="K41" s="113">
        <v>0.48</v>
      </c>
      <c r="L41" s="113">
        <v>2.5</v>
      </c>
      <c r="M41" s="289">
        <f t="shared" si="3"/>
        <v>13.508397805340772</v>
      </c>
      <c r="N41" s="161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76"/>
      <c r="Z41" s="76"/>
      <c r="AA41" s="76"/>
      <c r="AB41" s="76"/>
      <c r="AC41" s="76"/>
      <c r="AD41" s="76"/>
      <c r="AE41" s="76"/>
      <c r="AF41" s="76"/>
      <c r="AG41" s="76"/>
    </row>
    <row r="42" spans="1:33" x14ac:dyDescent="0.55000000000000004">
      <c r="A42" s="113"/>
      <c r="B42" s="134"/>
      <c r="C42" s="134"/>
      <c r="D42" s="113"/>
      <c r="E42" s="113"/>
      <c r="F42" s="113"/>
      <c r="G42" s="113"/>
      <c r="H42" s="113"/>
      <c r="I42" s="113"/>
      <c r="J42" s="113"/>
      <c r="K42" s="113"/>
      <c r="L42" s="113"/>
      <c r="M42" s="289" t="str">
        <f t="shared" si="3"/>
        <v/>
      </c>
      <c r="N42" s="161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76"/>
      <c r="Z42" s="76"/>
      <c r="AA42" s="76"/>
      <c r="AB42" s="76"/>
      <c r="AC42" s="76"/>
      <c r="AD42" s="76"/>
      <c r="AE42" s="76"/>
      <c r="AF42" s="76"/>
      <c r="AG42" s="76"/>
    </row>
    <row r="43" spans="1:33" x14ac:dyDescent="0.55000000000000004">
      <c r="A43" s="113"/>
      <c r="B43" s="134"/>
      <c r="C43" s="134"/>
      <c r="D43" s="113"/>
      <c r="E43" s="113"/>
      <c r="F43" s="113"/>
      <c r="G43" s="113"/>
      <c r="H43" s="113"/>
      <c r="I43" s="113"/>
      <c r="J43" s="113"/>
      <c r="K43" s="113"/>
      <c r="L43" s="113"/>
      <c r="M43" s="289" t="str">
        <f t="shared" si="3"/>
        <v/>
      </c>
      <c r="N43" s="161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76"/>
      <c r="Z43" s="76"/>
      <c r="AA43" s="76"/>
      <c r="AB43" s="76"/>
      <c r="AC43" s="76"/>
      <c r="AD43" s="76"/>
      <c r="AE43" s="76"/>
      <c r="AF43" s="76"/>
      <c r="AG43" s="76"/>
    </row>
    <row r="44" spans="1:33" ht="14.7" thickBot="1" x14ac:dyDescent="0.6">
      <c r="A44" s="165"/>
      <c r="B44" s="161"/>
      <c r="C44" s="161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1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76"/>
      <c r="Z44" s="76"/>
      <c r="AA44" s="76"/>
      <c r="AB44" s="76"/>
      <c r="AC44" s="76"/>
      <c r="AD44" s="76"/>
      <c r="AE44" s="76"/>
      <c r="AF44" s="76"/>
      <c r="AG44" s="76"/>
    </row>
    <row r="45" spans="1:33" x14ac:dyDescent="0.55000000000000004">
      <c r="A45" s="148"/>
      <c r="B45" s="93"/>
      <c r="C45" s="93"/>
      <c r="D45" s="149"/>
      <c r="E45" s="150"/>
      <c r="F45" s="150" t="s">
        <v>117</v>
      </c>
      <c r="G45" s="149"/>
      <c r="H45" s="149"/>
      <c r="I45" s="149"/>
      <c r="J45" s="149"/>
      <c r="K45" s="149"/>
      <c r="L45" s="149"/>
      <c r="M45" s="151"/>
      <c r="N45" s="161"/>
      <c r="O45" s="96" t="s">
        <v>105</v>
      </c>
      <c r="P45" s="96"/>
      <c r="Q45" s="96"/>
      <c r="R45" s="96"/>
      <c r="S45" s="96"/>
      <c r="T45" s="96"/>
      <c r="U45" s="96"/>
      <c r="V45" s="136"/>
      <c r="W45" s="136"/>
      <c r="X45" s="136"/>
      <c r="Y45" s="76"/>
      <c r="Z45" s="76"/>
      <c r="AA45" s="76"/>
      <c r="AB45" s="76"/>
      <c r="AC45" s="76"/>
      <c r="AD45" s="76"/>
      <c r="AE45" s="76"/>
      <c r="AF45" s="76"/>
      <c r="AG45" s="76"/>
    </row>
    <row r="46" spans="1:33" x14ac:dyDescent="0.55000000000000004">
      <c r="A46" s="152"/>
      <c r="B46" s="96"/>
      <c r="C46" s="96"/>
      <c r="D46" s="143"/>
      <c r="E46" s="143"/>
      <c r="F46" s="143" t="s">
        <v>16</v>
      </c>
      <c r="G46" s="143" t="s">
        <v>91</v>
      </c>
      <c r="H46" s="143" t="s">
        <v>18</v>
      </c>
      <c r="I46" s="143" t="s">
        <v>19</v>
      </c>
      <c r="J46" s="143" t="s">
        <v>81</v>
      </c>
      <c r="K46" s="143"/>
      <c r="L46" s="143"/>
      <c r="M46" s="153" t="s">
        <v>75</v>
      </c>
      <c r="N46" s="161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76"/>
      <c r="Z46" s="76"/>
      <c r="AA46" s="76"/>
      <c r="AB46" s="76"/>
      <c r="AC46" s="76"/>
      <c r="AD46" s="76"/>
      <c r="AE46" s="76"/>
      <c r="AF46" s="76"/>
      <c r="AG46" s="76"/>
    </row>
    <row r="47" spans="1:33" ht="14.7" thickBot="1" x14ac:dyDescent="0.6">
      <c r="A47" s="154" t="s">
        <v>118</v>
      </c>
      <c r="B47" s="100"/>
      <c r="C47" s="100"/>
      <c r="D47" s="155"/>
      <c r="E47" s="155"/>
      <c r="F47" s="155">
        <v>12.5</v>
      </c>
      <c r="G47" s="155">
        <v>100</v>
      </c>
      <c r="H47" s="155">
        <v>30</v>
      </c>
      <c r="I47" s="155">
        <v>143</v>
      </c>
      <c r="J47" s="155">
        <v>83</v>
      </c>
      <c r="K47" s="155"/>
      <c r="L47" s="155"/>
      <c r="M47" s="156"/>
      <c r="N47" s="161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76"/>
      <c r="Z47" s="76"/>
      <c r="AA47" s="76"/>
      <c r="AB47" s="76"/>
      <c r="AC47" s="76"/>
      <c r="AD47" s="76"/>
      <c r="AE47" s="76"/>
      <c r="AF47" s="76"/>
      <c r="AG47" s="76"/>
    </row>
    <row r="48" spans="1:33" x14ac:dyDescent="0.55000000000000004">
      <c r="A48" s="152">
        <f>IF(A38&lt;&gt;"",A38,"")</f>
        <v>414</v>
      </c>
      <c r="B48" s="96"/>
      <c r="C48" s="96"/>
      <c r="D48" s="143"/>
      <c r="E48" s="143"/>
      <c r="F48" s="144">
        <f>IF(F38&lt;&gt;"",($F$47*($F$37-F38))^2,"")</f>
        <v>2.9901448675735617E-2</v>
      </c>
      <c r="G48" s="144">
        <f>IF(G38&lt;&gt;"",($G$47*($G$37-G38))^2,"")</f>
        <v>1.9970066922712126</v>
      </c>
      <c r="H48" s="144">
        <f>IF(H38&lt;&gt;"",($H$47*($H$37-H38))^2,"")</f>
        <v>0.34391176159217662</v>
      </c>
      <c r="I48" s="144">
        <f>IF(I38&lt;&gt;"",($I$47*($I$37-I38))^2,"")</f>
        <v>5.7002701429284919</v>
      </c>
      <c r="J48" s="144">
        <f>IF(J38&lt;&gt;"",($J$47*($J$37-J38))^2,"")</f>
        <v>1.6516274932248523</v>
      </c>
      <c r="K48" s="143"/>
      <c r="L48" s="143"/>
      <c r="M48" s="157">
        <f>IF(F48&lt;&gt;"",SQRT(SUM(F48:J48)),"")</f>
        <v>3.1181272486369873</v>
      </c>
      <c r="N48" s="161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76"/>
      <c r="Z48" s="76"/>
      <c r="AA48" s="76"/>
      <c r="AB48" s="76"/>
      <c r="AC48" s="76"/>
      <c r="AD48" s="76"/>
      <c r="AE48" s="76"/>
      <c r="AF48" s="76"/>
      <c r="AG48" s="76"/>
    </row>
    <row r="49" spans="1:24" x14ac:dyDescent="0.55000000000000004">
      <c r="A49" s="152">
        <f t="shared" ref="A49:A53" si="4">IF(A39&lt;&gt;"",A39,"")</f>
        <v>415</v>
      </c>
      <c r="B49" s="96"/>
      <c r="C49" s="96"/>
      <c r="D49" s="143"/>
      <c r="E49" s="143"/>
      <c r="F49" s="144">
        <f t="shared" ref="F49:F53" si="5">IF(F39&lt;&gt;"",($F$47*($F$37-F39))^2,"")</f>
        <v>4.3142598576502706</v>
      </c>
      <c r="G49" s="144">
        <f t="shared" ref="G49:G53" si="6">IF(G39&lt;&gt;"",($G$47*($G$37-G39))^2,"")</f>
        <v>0.17069694826139337</v>
      </c>
      <c r="H49" s="144">
        <f t="shared" ref="H49:H53" si="7">IF(H39&lt;&gt;"",($H$47*($H$37-H39))^2,"")</f>
        <v>13.057816563776367</v>
      </c>
      <c r="I49" s="144">
        <f t="shared" ref="I49:I53" si="8">IF(I39&lt;&gt;"",($I$47*($I$37-I39))^2,"")</f>
        <v>3.6194154944582895</v>
      </c>
      <c r="J49" s="144">
        <f t="shared" ref="J49:J53" si="9">IF(J39&lt;&gt;"",($J$47*($J$37-J39))^2,"")</f>
        <v>8.6739474138807147</v>
      </c>
      <c r="K49" s="143"/>
      <c r="L49" s="143"/>
      <c r="M49" s="157">
        <f t="shared" ref="M49:M53" si="10">IF(F49&lt;&gt;"",SQRT(SUM(F49:J49)),"")</f>
        <v>5.4622464497701895</v>
      </c>
      <c r="N49" s="161"/>
      <c r="O49" s="161"/>
      <c r="P49" s="161"/>
      <c r="Q49" s="161"/>
      <c r="R49" s="161"/>
      <c r="S49" s="161"/>
      <c r="T49" s="161"/>
      <c r="U49" s="161"/>
      <c r="V49" s="161"/>
      <c r="W49" s="161"/>
      <c r="X49" s="161"/>
    </row>
    <row r="50" spans="1:24" x14ac:dyDescent="0.55000000000000004">
      <c r="A50" s="152">
        <f t="shared" si="4"/>
        <v>416</v>
      </c>
      <c r="B50" s="96"/>
      <c r="C50" s="96"/>
      <c r="D50" s="143"/>
      <c r="E50" s="143"/>
      <c r="F50" s="144">
        <f t="shared" si="5"/>
        <v>50.085056322038128</v>
      </c>
      <c r="G50" s="144">
        <f t="shared" si="6"/>
        <v>21.039148228212298</v>
      </c>
      <c r="H50" s="144">
        <f t="shared" si="7"/>
        <v>116.93308193894924</v>
      </c>
      <c r="I50" s="144">
        <f t="shared" si="8"/>
        <v>0.22323371061502278</v>
      </c>
      <c r="J50" s="144">
        <f t="shared" si="9"/>
        <v>0.14050757256898502</v>
      </c>
      <c r="K50" s="143"/>
      <c r="L50" s="143"/>
      <c r="M50" s="157">
        <f t="shared" si="10"/>
        <v>13.726653917557028</v>
      </c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</row>
    <row r="51" spans="1:24" x14ac:dyDescent="0.55000000000000004">
      <c r="A51" s="152">
        <f t="shared" si="4"/>
        <v>417</v>
      </c>
      <c r="B51" s="96"/>
      <c r="C51" s="96"/>
      <c r="D51" s="143"/>
      <c r="E51" s="143"/>
      <c r="F51" s="144">
        <f t="shared" si="5"/>
        <v>25.776737736282982</v>
      </c>
      <c r="G51" s="144">
        <f t="shared" si="6"/>
        <v>91.907599508163202</v>
      </c>
      <c r="H51" s="144">
        <f t="shared" si="7"/>
        <v>52.03544925136282</v>
      </c>
      <c r="I51" s="144">
        <f t="shared" si="8"/>
        <v>11.105397278301554</v>
      </c>
      <c r="J51" s="144">
        <f t="shared" si="9"/>
        <v>1.6516274932248523</v>
      </c>
      <c r="K51" s="143"/>
      <c r="L51" s="143"/>
      <c r="M51" s="157">
        <f t="shared" si="10"/>
        <v>13.508397805340772</v>
      </c>
      <c r="N51" s="161"/>
      <c r="O51" s="161"/>
      <c r="P51" s="161"/>
      <c r="Q51" s="161"/>
      <c r="R51" s="161"/>
      <c r="S51" s="161"/>
      <c r="T51" s="161"/>
      <c r="U51" s="161"/>
      <c r="V51" s="161"/>
      <c r="W51" s="161"/>
      <c r="X51" s="161"/>
    </row>
    <row r="52" spans="1:24" x14ac:dyDescent="0.55000000000000004">
      <c r="A52" s="152" t="str">
        <f t="shared" si="4"/>
        <v/>
      </c>
      <c r="B52" s="96"/>
      <c r="C52" s="96"/>
      <c r="D52" s="143"/>
      <c r="E52" s="143"/>
      <c r="F52" s="144" t="str">
        <f t="shared" si="5"/>
        <v/>
      </c>
      <c r="G52" s="144" t="str">
        <f t="shared" si="6"/>
        <v/>
      </c>
      <c r="H52" s="144" t="str">
        <f t="shared" si="7"/>
        <v/>
      </c>
      <c r="I52" s="144" t="str">
        <f t="shared" si="8"/>
        <v/>
      </c>
      <c r="J52" s="144" t="str">
        <f t="shared" si="9"/>
        <v/>
      </c>
      <c r="K52" s="143"/>
      <c r="L52" s="143"/>
      <c r="M52" s="157" t="str">
        <f t="shared" si="10"/>
        <v/>
      </c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</row>
    <row r="53" spans="1:24" ht="14.7" thickBot="1" x14ac:dyDescent="0.6">
      <c r="A53" s="158" t="str">
        <f t="shared" si="4"/>
        <v/>
      </c>
      <c r="B53" s="100"/>
      <c r="C53" s="100"/>
      <c r="D53" s="155"/>
      <c r="E53" s="155"/>
      <c r="F53" s="145" t="str">
        <f t="shared" si="5"/>
        <v/>
      </c>
      <c r="G53" s="145" t="str">
        <f t="shared" si="6"/>
        <v/>
      </c>
      <c r="H53" s="145" t="str">
        <f t="shared" si="7"/>
        <v/>
      </c>
      <c r="I53" s="145" t="str">
        <f t="shared" si="8"/>
        <v/>
      </c>
      <c r="J53" s="145" t="str">
        <f t="shared" si="9"/>
        <v/>
      </c>
      <c r="K53" s="155"/>
      <c r="L53" s="155"/>
      <c r="M53" s="159" t="str">
        <f t="shared" si="10"/>
        <v/>
      </c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</row>
    <row r="54" spans="1:24" x14ac:dyDescent="0.55000000000000004">
      <c r="A54" s="161"/>
      <c r="B54" s="161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</row>
    <row r="55" spans="1:24" s="72" customFormat="1" x14ac:dyDescent="0.55000000000000004">
      <c r="A55" s="84" t="s">
        <v>140</v>
      </c>
      <c r="G55" s="84" t="s">
        <v>143</v>
      </c>
    </row>
    <row r="56" spans="1:24" x14ac:dyDescent="0.55000000000000004">
      <c r="A56" s="161"/>
      <c r="B56" s="161"/>
      <c r="C56" s="161"/>
      <c r="D56" s="161"/>
      <c r="E56" s="161"/>
      <c r="F56" s="200" t="s">
        <v>101</v>
      </c>
      <c r="G56" s="79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</row>
    <row r="57" spans="1:24" x14ac:dyDescent="0.55000000000000004">
      <c r="A57" s="161"/>
      <c r="B57" s="205" t="s">
        <v>164</v>
      </c>
      <c r="C57" s="97">
        <f>D11</f>
        <v>0.67</v>
      </c>
      <c r="D57" s="161"/>
      <c r="E57" s="161"/>
      <c r="F57" s="201" t="s">
        <v>161</v>
      </c>
      <c r="G57" s="202">
        <v>35</v>
      </c>
      <c r="H57" s="161"/>
      <c r="I57" s="161"/>
      <c r="J57" s="161"/>
      <c r="K57" s="161"/>
      <c r="L57" s="161"/>
      <c r="M57" s="161"/>
      <c r="N57" s="161"/>
      <c r="O57" s="161"/>
      <c r="P57" s="161"/>
      <c r="Q57" s="286" t="s">
        <v>160</v>
      </c>
      <c r="R57" s="286"/>
      <c r="S57" s="286"/>
      <c r="T57" s="286"/>
      <c r="U57" s="286"/>
      <c r="V57" s="161"/>
      <c r="W57" s="161"/>
      <c r="X57" s="161"/>
    </row>
    <row r="58" spans="1:24" x14ac:dyDescent="0.55000000000000004">
      <c r="A58" s="161"/>
      <c r="B58" s="199" t="s">
        <v>163</v>
      </c>
      <c r="C58" s="134"/>
      <c r="D58" s="161"/>
      <c r="E58" s="161"/>
      <c r="F58" s="200" t="s">
        <v>37</v>
      </c>
      <c r="G58" s="113">
        <v>5000</v>
      </c>
      <c r="H58" s="161"/>
      <c r="I58" s="161"/>
      <c r="J58" s="161"/>
      <c r="K58" s="161"/>
      <c r="L58" s="161"/>
      <c r="M58" s="161"/>
      <c r="N58" s="161"/>
      <c r="O58" s="161"/>
      <c r="P58" s="161"/>
      <c r="Q58" s="81" t="s">
        <v>162</v>
      </c>
      <c r="R58" s="81"/>
      <c r="S58" s="81"/>
      <c r="T58" s="81"/>
      <c r="U58" s="81"/>
      <c r="V58" s="161"/>
      <c r="W58" s="161"/>
      <c r="X58" s="161"/>
    </row>
    <row r="59" spans="1:24" x14ac:dyDescent="0.55000000000000004">
      <c r="A59" s="161"/>
      <c r="B59" s="205" t="s">
        <v>165</v>
      </c>
      <c r="C59" s="96">
        <f>IF(C58&lt;&gt;"",C58,C57)</f>
        <v>0.67</v>
      </c>
      <c r="D59" s="161"/>
      <c r="E59" s="161"/>
      <c r="F59" s="200" t="s">
        <v>44</v>
      </c>
      <c r="G59" s="113">
        <v>30</v>
      </c>
      <c r="H59" s="161"/>
      <c r="I59" s="161"/>
      <c r="J59" s="161"/>
      <c r="K59" s="161"/>
      <c r="L59" s="161"/>
      <c r="M59" s="161"/>
      <c r="N59" s="161"/>
      <c r="O59" s="161"/>
      <c r="P59" s="161"/>
      <c r="Q59" s="78" t="s">
        <v>154</v>
      </c>
      <c r="R59" s="78"/>
      <c r="S59" s="78"/>
      <c r="T59" s="78"/>
      <c r="U59" s="78"/>
      <c r="V59" s="161"/>
      <c r="W59" s="161"/>
      <c r="X59" s="161"/>
    </row>
    <row r="60" spans="1:24" x14ac:dyDescent="0.55000000000000004">
      <c r="A60" s="161"/>
      <c r="B60" s="161"/>
      <c r="C60" s="161"/>
      <c r="D60" s="119" t="str">
        <f>IF(MAX(F63:F71)+MAX(G63:G71)&gt;G59,"tmax  &lt;  tR(max) Please correct it!","")</f>
        <v/>
      </c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</row>
    <row r="61" spans="1:24" x14ac:dyDescent="0.55000000000000004">
      <c r="A61" s="204"/>
      <c r="B61" s="77"/>
      <c r="C61" s="212" t="s">
        <v>70</v>
      </c>
      <c r="D61" s="212"/>
      <c r="E61" s="205"/>
      <c r="F61" s="171"/>
      <c r="G61" s="171"/>
      <c r="H61" s="161"/>
      <c r="I61" s="161"/>
      <c r="J61" s="161"/>
      <c r="K61" s="161"/>
      <c r="L61" s="161"/>
      <c r="M61" s="161"/>
      <c r="N61" s="161"/>
      <c r="O61" s="161"/>
      <c r="P61" s="161"/>
      <c r="Q61" s="86" t="s">
        <v>166</v>
      </c>
      <c r="R61" s="86"/>
      <c r="S61" s="86"/>
      <c r="T61" s="86"/>
      <c r="U61" s="86"/>
      <c r="V61" s="161"/>
      <c r="W61" s="161"/>
      <c r="X61" s="161"/>
    </row>
    <row r="62" spans="1:24" x14ac:dyDescent="0.55000000000000004">
      <c r="A62" s="77"/>
      <c r="B62" s="77"/>
      <c r="C62" s="77"/>
      <c r="D62" s="213" t="s">
        <v>17</v>
      </c>
      <c r="E62" s="232" t="s">
        <v>53</v>
      </c>
      <c r="F62" s="214" t="s">
        <v>38</v>
      </c>
      <c r="G62" s="214" t="s">
        <v>39</v>
      </c>
      <c r="H62" s="161"/>
      <c r="I62" s="161"/>
      <c r="J62" s="161"/>
      <c r="K62" s="161"/>
      <c r="L62" s="161"/>
      <c r="M62" s="161"/>
      <c r="N62" s="161"/>
      <c r="O62" s="161"/>
      <c r="P62" s="161"/>
      <c r="Q62" s="86" t="s">
        <v>168</v>
      </c>
      <c r="R62" s="86"/>
      <c r="S62" s="86"/>
      <c r="T62" s="86"/>
      <c r="U62" s="86"/>
      <c r="V62" s="161"/>
      <c r="W62" s="161"/>
      <c r="X62" s="161"/>
    </row>
    <row r="63" spans="1:24" x14ac:dyDescent="0.55000000000000004">
      <c r="A63" s="77" t="s">
        <v>41</v>
      </c>
      <c r="B63" s="77" t="s">
        <v>50</v>
      </c>
      <c r="C63" s="77"/>
      <c r="D63" s="215">
        <v>4</v>
      </c>
      <c r="E63" s="87">
        <v>0</v>
      </c>
      <c r="F63" s="216">
        <f>$C$59*(1+E63*10^(-D63*G$57/100))</f>
        <v>0.67</v>
      </c>
      <c r="G63" s="217">
        <f t="shared" ref="G63:G71" si="11">4*F63/SQRT($G$58)</f>
        <v>3.790092347159895E-2</v>
      </c>
      <c r="H63" s="161"/>
      <c r="I63" s="161"/>
      <c r="J63" s="161"/>
      <c r="K63" s="161"/>
      <c r="L63" s="161"/>
      <c r="M63" s="161"/>
      <c r="N63" s="161"/>
      <c r="O63" s="161"/>
      <c r="P63" s="161"/>
      <c r="Q63" s="86" t="s">
        <v>167</v>
      </c>
      <c r="R63" s="86"/>
      <c r="S63" s="86"/>
      <c r="T63" s="86"/>
      <c r="U63" s="86"/>
      <c r="V63" s="161"/>
      <c r="W63" s="161"/>
      <c r="X63" s="161"/>
    </row>
    <row r="64" spans="1:24" x14ac:dyDescent="0.55000000000000004">
      <c r="A64" s="77"/>
      <c r="B64" s="77" t="s">
        <v>21</v>
      </c>
      <c r="C64" s="77"/>
      <c r="D64" s="215">
        <v>4</v>
      </c>
      <c r="E64" s="87">
        <f t="shared" ref="E64:E71" si="12">((D12-$C$59)/$C$59)*10^($D64*0.5)</f>
        <v>87.006881967512612</v>
      </c>
      <c r="F64" s="216">
        <f t="shared" ref="F64:F71" si="13">$C$59*(1+E64*10^(-D64*G$57/100))</f>
        <v>2.9907502611174932</v>
      </c>
      <c r="G64" s="217">
        <f t="shared" si="11"/>
        <v>0.16918238323772936</v>
      </c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</row>
    <row r="65" spans="1:24" x14ac:dyDescent="0.55000000000000004">
      <c r="A65" s="77"/>
      <c r="B65" s="77" t="s">
        <v>55</v>
      </c>
      <c r="C65" s="77"/>
      <c r="D65" s="215">
        <v>4</v>
      </c>
      <c r="E65" s="87">
        <f t="shared" si="12"/>
        <v>514.92537313432831</v>
      </c>
      <c r="F65" s="216">
        <f t="shared" si="13"/>
        <v>14.404697384095655</v>
      </c>
      <c r="G65" s="217">
        <f t="shared" si="11"/>
        <v>0.81485273609873277</v>
      </c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</row>
    <row r="66" spans="1:24" x14ac:dyDescent="0.55000000000000004">
      <c r="A66" s="77"/>
      <c r="B66" s="77" t="s">
        <v>25</v>
      </c>
      <c r="C66" s="77"/>
      <c r="D66" s="215">
        <v>4</v>
      </c>
      <c r="E66" s="87">
        <f t="shared" si="12"/>
        <v>186.94058839167701</v>
      </c>
      <c r="F66" s="216">
        <f t="shared" si="13"/>
        <v>5.6563000433165049</v>
      </c>
      <c r="G66" s="217">
        <f t="shared" si="11"/>
        <v>0.31996864936438901</v>
      </c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</row>
    <row r="67" spans="1:24" x14ac:dyDescent="0.55000000000000004">
      <c r="A67" s="77"/>
      <c r="B67" s="77" t="s">
        <v>26</v>
      </c>
      <c r="C67" s="77"/>
      <c r="D67" s="215">
        <v>4</v>
      </c>
      <c r="E67" s="87">
        <f t="shared" si="12"/>
        <v>1021.6299243915993</v>
      </c>
      <c r="F67" s="216">
        <f t="shared" si="13"/>
        <v>27.920119303005638</v>
      </c>
      <c r="G67" s="217">
        <f t="shared" si="11"/>
        <v>1.5794004552554166</v>
      </c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</row>
    <row r="68" spans="1:24" x14ac:dyDescent="0.55000000000000004">
      <c r="A68" s="77" t="s">
        <v>42</v>
      </c>
      <c r="B68" s="77" t="s">
        <v>22</v>
      </c>
      <c r="C68" s="77"/>
      <c r="D68" s="215">
        <v>4</v>
      </c>
      <c r="E68" s="87">
        <f t="shared" si="12"/>
        <v>37.879444832829194</v>
      </c>
      <c r="F68" s="216">
        <f t="shared" si="13"/>
        <v>1.6803652665038402</v>
      </c>
      <c r="G68" s="217">
        <f t="shared" si="11"/>
        <v>9.5055813985216439E-2</v>
      </c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</row>
    <row r="69" spans="1:24" x14ac:dyDescent="0.55000000000000004">
      <c r="A69" s="77"/>
      <c r="B69" s="77" t="s">
        <v>23</v>
      </c>
      <c r="C69" s="77"/>
      <c r="D69" s="215">
        <v>4</v>
      </c>
      <c r="E69" s="87">
        <f t="shared" si="12"/>
        <v>914.92537313432831</v>
      </c>
      <c r="F69" s="216">
        <f t="shared" si="13"/>
        <v>25.073969554929384</v>
      </c>
      <c r="G69" s="217">
        <f t="shared" si="11"/>
        <v>1.4183979122844486</v>
      </c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</row>
    <row r="70" spans="1:24" x14ac:dyDescent="0.55000000000000004">
      <c r="A70" s="77"/>
      <c r="B70" s="77" t="s">
        <v>43</v>
      </c>
      <c r="C70" s="77"/>
      <c r="D70" s="215">
        <v>4</v>
      </c>
      <c r="E70" s="87">
        <f t="shared" si="12"/>
        <v>170.70789429278682</v>
      </c>
      <c r="F70" s="216">
        <f t="shared" si="13"/>
        <v>5.223322464799141</v>
      </c>
      <c r="G70" s="217">
        <f t="shared" si="11"/>
        <v>0.29547573881468031</v>
      </c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</row>
    <row r="71" spans="1:24" x14ac:dyDescent="0.55000000000000004">
      <c r="A71" s="77"/>
      <c r="B71" s="77" t="s">
        <v>24</v>
      </c>
      <c r="C71" s="77"/>
      <c r="D71" s="215">
        <v>4</v>
      </c>
      <c r="E71" s="87">
        <f t="shared" si="12"/>
        <v>324.64865300593237</v>
      </c>
      <c r="F71" s="216">
        <f t="shared" si="13"/>
        <v>9.3294120970371246</v>
      </c>
      <c r="G71" s="217">
        <f t="shared" si="11"/>
        <v>0.52775124466390078</v>
      </c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</row>
    <row r="72" spans="1:24" ht="14.7" thickBot="1" x14ac:dyDescent="0.6">
      <c r="A72" s="161"/>
      <c r="B72" s="161"/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</row>
    <row r="73" spans="1:24" ht="14.7" x14ac:dyDescent="0.55000000000000004">
      <c r="A73" s="166"/>
      <c r="B73" s="168"/>
      <c r="C73" s="168"/>
      <c r="D73" s="218" t="s">
        <v>88</v>
      </c>
      <c r="E73" s="168"/>
      <c r="F73" s="168"/>
      <c r="G73" s="168"/>
      <c r="H73" s="167" t="s">
        <v>141</v>
      </c>
      <c r="I73" s="168"/>
      <c r="J73" s="168"/>
      <c r="K73" s="226"/>
      <c r="L73" s="226"/>
      <c r="M73" s="226"/>
      <c r="N73" s="227"/>
      <c r="O73" s="161"/>
      <c r="P73" s="161"/>
      <c r="Q73" s="161"/>
      <c r="R73" s="161"/>
      <c r="S73" s="161"/>
      <c r="T73" s="161"/>
      <c r="U73" s="161"/>
      <c r="V73" s="161"/>
      <c r="W73" s="161"/>
      <c r="X73" s="161"/>
    </row>
    <row r="74" spans="1:24" ht="14.7" thickBot="1" x14ac:dyDescent="0.6">
      <c r="A74" s="170"/>
      <c r="B74" s="171"/>
      <c r="C74" s="171"/>
      <c r="D74" s="219">
        <v>0</v>
      </c>
      <c r="E74" s="220">
        <v>0.1</v>
      </c>
      <c r="F74" s="221">
        <v>0.2</v>
      </c>
      <c r="G74" s="221">
        <v>0.3</v>
      </c>
      <c r="H74" s="221">
        <v>0.4</v>
      </c>
      <c r="I74" s="221">
        <v>0.5</v>
      </c>
      <c r="J74" s="221">
        <v>0.6</v>
      </c>
      <c r="K74" s="228">
        <v>0.7</v>
      </c>
      <c r="L74" s="228">
        <v>0.8</v>
      </c>
      <c r="M74" s="228">
        <v>0.9</v>
      </c>
      <c r="N74" s="229">
        <v>1</v>
      </c>
      <c r="O74" s="161"/>
      <c r="P74" s="161"/>
      <c r="Q74" s="161"/>
      <c r="R74" s="161"/>
      <c r="S74" s="161"/>
      <c r="T74" s="161"/>
      <c r="U74" s="161"/>
      <c r="V74" s="161"/>
      <c r="W74" s="161"/>
      <c r="X74" s="161"/>
    </row>
    <row r="75" spans="1:24" x14ac:dyDescent="0.55000000000000004">
      <c r="A75" s="209" t="s">
        <v>41</v>
      </c>
      <c r="B75" s="168" t="s">
        <v>50</v>
      </c>
      <c r="C75" s="168"/>
      <c r="D75" s="210">
        <f t="shared" ref="D75:N75" si="14">$D$11*(1+$E63*10^(-$D63*D$74))</f>
        <v>0.67</v>
      </c>
      <c r="E75" s="217">
        <f t="shared" si="14"/>
        <v>0.67</v>
      </c>
      <c r="F75" s="222">
        <f t="shared" si="14"/>
        <v>0.67</v>
      </c>
      <c r="G75" s="222">
        <f t="shared" si="14"/>
        <v>0.67</v>
      </c>
      <c r="H75" s="222">
        <f t="shared" si="14"/>
        <v>0.67</v>
      </c>
      <c r="I75" s="222">
        <f t="shared" si="14"/>
        <v>0.67</v>
      </c>
      <c r="J75" s="222">
        <f t="shared" si="14"/>
        <v>0.67</v>
      </c>
      <c r="K75" s="88">
        <f t="shared" si="14"/>
        <v>0.67</v>
      </c>
      <c r="L75" s="88">
        <f t="shared" si="14"/>
        <v>0.67</v>
      </c>
      <c r="M75" s="88">
        <f t="shared" si="14"/>
        <v>0.67</v>
      </c>
      <c r="N75" s="230">
        <f t="shared" si="14"/>
        <v>0.67</v>
      </c>
      <c r="O75" s="161"/>
      <c r="P75" s="161"/>
      <c r="Q75" s="89" t="s">
        <v>142</v>
      </c>
      <c r="R75" s="90"/>
      <c r="S75" s="90"/>
      <c r="T75" s="90"/>
      <c r="U75" s="90"/>
      <c r="V75" s="161"/>
      <c r="W75" s="161"/>
      <c r="X75" s="161"/>
    </row>
    <row r="76" spans="1:24" x14ac:dyDescent="0.55000000000000004">
      <c r="A76" s="170"/>
      <c r="B76" s="171" t="s">
        <v>21</v>
      </c>
      <c r="C76" s="171"/>
      <c r="D76" s="210">
        <f t="shared" ref="D76:N76" si="15">$D$11*(1+$E64*10^(-$D64*D$74))</f>
        <v>58.964610918233454</v>
      </c>
      <c r="E76" s="217">
        <f t="shared" si="15"/>
        <v>23.877502611174929</v>
      </c>
      <c r="F76" s="222">
        <f t="shared" si="15"/>
        <v>9.9090732001477484</v>
      </c>
      <c r="G76" s="222">
        <f t="shared" si="15"/>
        <v>4.3481412902474652</v>
      </c>
      <c r="H76" s="222">
        <f t="shared" si="15"/>
        <v>2.1342944219564073</v>
      </c>
      <c r="I76" s="222">
        <f t="shared" si="15"/>
        <v>1.2529461091823346</v>
      </c>
      <c r="J76" s="222">
        <f t="shared" si="15"/>
        <v>0.90207502611174939</v>
      </c>
      <c r="K76" s="88">
        <f t="shared" si="15"/>
        <v>0.76239073200147756</v>
      </c>
      <c r="L76" s="88">
        <f t="shared" si="15"/>
        <v>0.70678141290247476</v>
      </c>
      <c r="M76" s="88">
        <f t="shared" si="15"/>
        <v>0.68464294421956418</v>
      </c>
      <c r="N76" s="230">
        <f t="shared" si="15"/>
        <v>0.6758294610918234</v>
      </c>
      <c r="O76" s="161"/>
      <c r="P76" s="161"/>
      <c r="Q76" s="90" t="s">
        <v>147</v>
      </c>
      <c r="R76" s="90"/>
      <c r="S76" s="90"/>
      <c r="T76" s="90"/>
      <c r="U76" s="90"/>
      <c r="V76" s="161"/>
      <c r="W76" s="161"/>
      <c r="X76" s="161"/>
    </row>
    <row r="77" spans="1:24" x14ac:dyDescent="0.55000000000000004">
      <c r="A77" s="170"/>
      <c r="B77" s="171" t="s">
        <v>55</v>
      </c>
      <c r="C77" s="171"/>
      <c r="D77" s="210">
        <f t="shared" ref="D77:N77" si="16">$D$11*(1+$E65*10^(-$D65*D$74))</f>
        <v>345.67</v>
      </c>
      <c r="E77" s="217">
        <f t="shared" si="16"/>
        <v>138.01697384095652</v>
      </c>
      <c r="F77" s="222">
        <f t="shared" si="16"/>
        <v>55.348815139908396</v>
      </c>
      <c r="G77" s="222">
        <f t="shared" si="16"/>
        <v>22.438028384566664</v>
      </c>
      <c r="H77" s="222">
        <f t="shared" si="16"/>
        <v>9.3360081887080444</v>
      </c>
      <c r="I77" s="222">
        <f t="shared" si="16"/>
        <v>4.12</v>
      </c>
      <c r="J77" s="222">
        <f t="shared" si="16"/>
        <v>2.0434697384095655</v>
      </c>
      <c r="K77" s="88">
        <f t="shared" si="16"/>
        <v>1.2167881513990841</v>
      </c>
      <c r="L77" s="88">
        <f t="shared" si="16"/>
        <v>0.88768028384566644</v>
      </c>
      <c r="M77" s="88">
        <f t="shared" si="16"/>
        <v>0.75666008188708045</v>
      </c>
      <c r="N77" s="230">
        <f t="shared" si="16"/>
        <v>0.70450000000000002</v>
      </c>
      <c r="O77" s="161"/>
      <c r="P77" s="161"/>
      <c r="Q77" s="161"/>
      <c r="R77" s="161"/>
      <c r="S77" s="161"/>
      <c r="T77" s="161"/>
      <c r="U77" s="161"/>
      <c r="V77" s="161"/>
      <c r="W77" s="161"/>
      <c r="X77" s="161"/>
    </row>
    <row r="78" spans="1:24" x14ac:dyDescent="0.55000000000000004">
      <c r="A78" s="170"/>
      <c r="B78" s="171" t="s">
        <v>25</v>
      </c>
      <c r="C78" s="171"/>
      <c r="D78" s="210">
        <f t="shared" ref="D78:N78" si="17">$D$11*(1+$E66*10^(-$D66*D$74))</f>
        <v>125.9201942224236</v>
      </c>
      <c r="E78" s="217">
        <f t="shared" si="17"/>
        <v>50.533000433165043</v>
      </c>
      <c r="F78" s="222">
        <f t="shared" si="17"/>
        <v>20.52081801775514</v>
      </c>
      <c r="G78" s="222">
        <f t="shared" si="17"/>
        <v>8.5727529942208829</v>
      </c>
      <c r="H78" s="222">
        <f t="shared" si="17"/>
        <v>3.816142634112452</v>
      </c>
      <c r="I78" s="222">
        <f t="shared" si="17"/>
        <v>1.9225019422242362</v>
      </c>
      <c r="J78" s="222">
        <f t="shared" si="17"/>
        <v>1.1686300043316504</v>
      </c>
      <c r="K78" s="88">
        <f t="shared" si="17"/>
        <v>0.8685081801775516</v>
      </c>
      <c r="L78" s="88">
        <f t="shared" si="17"/>
        <v>0.74902752994220867</v>
      </c>
      <c r="M78" s="88">
        <f t="shared" si="17"/>
        <v>0.70146142634112452</v>
      </c>
      <c r="N78" s="230">
        <f t="shared" si="17"/>
        <v>0.68252501942224242</v>
      </c>
      <c r="O78" s="161"/>
      <c r="P78" s="161"/>
      <c r="Q78" s="161"/>
      <c r="R78" s="161"/>
      <c r="S78" s="161"/>
      <c r="T78" s="161"/>
      <c r="U78" s="161"/>
      <c r="V78" s="161"/>
      <c r="W78" s="161"/>
      <c r="X78" s="161"/>
    </row>
    <row r="79" spans="1:24" ht="14.7" thickBot="1" x14ac:dyDescent="0.6">
      <c r="A79" s="223"/>
      <c r="B79" s="221" t="s">
        <v>26</v>
      </c>
      <c r="C79" s="221"/>
      <c r="D79" s="210">
        <f t="shared" ref="D79:N79" si="18">$D$11*(1+$E67*10^(-$D67*D$74))</f>
        <v>685.16204934237157</v>
      </c>
      <c r="E79" s="217">
        <f t="shared" si="18"/>
        <v>273.17119303005632</v>
      </c>
      <c r="F79" s="222">
        <f t="shared" si="18"/>
        <v>109.15467892964811</v>
      </c>
      <c r="G79" s="222">
        <f t="shared" si="18"/>
        <v>43.858528577086808</v>
      </c>
      <c r="H79" s="222">
        <f t="shared" si="18"/>
        <v>17.863662912192876</v>
      </c>
      <c r="I79" s="222">
        <f t="shared" si="18"/>
        <v>7.5149204934237153</v>
      </c>
      <c r="J79" s="222">
        <f t="shared" si="18"/>
        <v>3.395011930300563</v>
      </c>
      <c r="K79" s="88">
        <f t="shared" si="18"/>
        <v>1.7548467892964812</v>
      </c>
      <c r="L79" s="88">
        <f t="shared" si="18"/>
        <v>1.1018852857708676</v>
      </c>
      <c r="M79" s="88">
        <f t="shared" si="18"/>
        <v>0.84193662912192868</v>
      </c>
      <c r="N79" s="230">
        <f t="shared" si="18"/>
        <v>0.73844920493423727</v>
      </c>
      <c r="O79" s="161"/>
      <c r="P79" s="161"/>
      <c r="Q79" s="161"/>
      <c r="R79" s="161"/>
      <c r="S79" s="161"/>
      <c r="T79" s="161"/>
      <c r="U79" s="161"/>
      <c r="V79" s="161"/>
      <c r="W79" s="161"/>
      <c r="X79" s="161"/>
    </row>
    <row r="80" spans="1:24" x14ac:dyDescent="0.55000000000000004">
      <c r="A80" s="170" t="s">
        <v>42</v>
      </c>
      <c r="B80" s="171" t="s">
        <v>22</v>
      </c>
      <c r="C80" s="171"/>
      <c r="D80" s="210">
        <f t="shared" ref="D80:N80" si="19">$D$11*(1+$E68*10^(-$D68*D$74))</f>
        <v>26.049228037995562</v>
      </c>
      <c r="E80" s="217">
        <f t="shared" si="19"/>
        <v>10.773652665038396</v>
      </c>
      <c r="F80" s="222">
        <f t="shared" si="19"/>
        <v>4.692336574733738</v>
      </c>
      <c r="G80" s="222">
        <f t="shared" si="19"/>
        <v>2.2713210327810942</v>
      </c>
      <c r="H80" s="222">
        <f t="shared" si="19"/>
        <v>1.307497385508285</v>
      </c>
      <c r="I80" s="222">
        <f t="shared" si="19"/>
        <v>0.92379228037995564</v>
      </c>
      <c r="J80" s="222">
        <f t="shared" si="19"/>
        <v>0.77103652665038391</v>
      </c>
      <c r="K80" s="88">
        <f t="shared" si="19"/>
        <v>0.71022336574733747</v>
      </c>
      <c r="L80" s="88">
        <f t="shared" si="19"/>
        <v>0.68601321032781104</v>
      </c>
      <c r="M80" s="88">
        <f t="shared" si="19"/>
        <v>0.67637497385508283</v>
      </c>
      <c r="N80" s="230">
        <f t="shared" si="19"/>
        <v>0.67253792280379954</v>
      </c>
      <c r="O80" s="161"/>
      <c r="P80" s="161"/>
      <c r="Q80" s="161"/>
      <c r="R80" s="161"/>
      <c r="S80" s="161"/>
      <c r="T80" s="161"/>
      <c r="U80" s="161"/>
      <c r="V80" s="161"/>
      <c r="W80" s="161"/>
      <c r="X80" s="161"/>
    </row>
    <row r="81" spans="1:24" x14ac:dyDescent="0.55000000000000004">
      <c r="A81" s="170"/>
      <c r="B81" s="171" t="s">
        <v>23</v>
      </c>
      <c r="C81" s="171"/>
      <c r="D81" s="210">
        <f t="shared" ref="D81:N81" si="20">$D$11*(1+$E69*10^(-$D69*D$74))</f>
        <v>613.66999999999996</v>
      </c>
      <c r="E81" s="217">
        <f t="shared" si="20"/>
        <v>244.7096955492938</v>
      </c>
      <c r="F81" s="222">
        <f t="shared" si="20"/>
        <v>97.823952697866233</v>
      </c>
      <c r="G81" s="222">
        <f t="shared" si="20"/>
        <v>39.347685216635846</v>
      </c>
      <c r="H81" s="222">
        <f t="shared" si="20"/>
        <v>16.067863825153712</v>
      </c>
      <c r="I81" s="222">
        <f t="shared" si="20"/>
        <v>6.8</v>
      </c>
      <c r="J81" s="222">
        <f t="shared" si="20"/>
        <v>3.1103969554929374</v>
      </c>
      <c r="K81" s="88">
        <f t="shared" si="20"/>
        <v>1.6415395269786626</v>
      </c>
      <c r="L81" s="88">
        <f t="shared" si="20"/>
        <v>1.0567768521663581</v>
      </c>
      <c r="M81" s="88">
        <f t="shared" si="20"/>
        <v>0.82397863825153717</v>
      </c>
      <c r="N81" s="230">
        <f t="shared" si="20"/>
        <v>0.73129999999999995</v>
      </c>
      <c r="O81" s="161"/>
      <c r="P81" s="161"/>
      <c r="Q81" s="161"/>
      <c r="R81" s="161"/>
      <c r="S81" s="161"/>
      <c r="T81" s="161"/>
      <c r="U81" s="161"/>
      <c r="V81" s="161"/>
      <c r="W81" s="161"/>
      <c r="X81" s="161"/>
    </row>
    <row r="82" spans="1:24" x14ac:dyDescent="0.55000000000000004">
      <c r="A82" s="170"/>
      <c r="B82" s="171" t="s">
        <v>43</v>
      </c>
      <c r="C82" s="171"/>
      <c r="D82" s="210">
        <f t="shared" ref="D82:N82" si="21">$D$11*(1+$E70*10^(-$D70*D$74))</f>
        <v>115.04428917616717</v>
      </c>
      <c r="E82" s="217">
        <f t="shared" si="21"/>
        <v>46.203224647991391</v>
      </c>
      <c r="F82" s="222">
        <f t="shared" si="21"/>
        <v>18.797103230788615</v>
      </c>
      <c r="G82" s="222">
        <f t="shared" si="21"/>
        <v>7.8865297775404137</v>
      </c>
      <c r="H82" s="222">
        <f t="shared" si="21"/>
        <v>3.5429522509516711</v>
      </c>
      <c r="I82" s="222">
        <f t="shared" si="21"/>
        <v>1.8137428917616718</v>
      </c>
      <c r="J82" s="222">
        <f t="shared" si="21"/>
        <v>1.125332246479914</v>
      </c>
      <c r="K82" s="88">
        <f t="shared" si="21"/>
        <v>0.85127103230788614</v>
      </c>
      <c r="L82" s="88">
        <f t="shared" si="21"/>
        <v>0.74216529777540408</v>
      </c>
      <c r="M82" s="88">
        <f t="shared" si="21"/>
        <v>0.6987295225095167</v>
      </c>
      <c r="N82" s="230">
        <f t="shared" si="21"/>
        <v>0.68143742891761683</v>
      </c>
      <c r="O82" s="161"/>
      <c r="P82" s="161"/>
      <c r="Q82" s="161"/>
      <c r="R82" s="161"/>
      <c r="S82" s="161"/>
      <c r="T82" s="161"/>
      <c r="U82" s="161"/>
      <c r="V82" s="161"/>
      <c r="W82" s="161"/>
      <c r="X82" s="161"/>
    </row>
    <row r="83" spans="1:24" ht="14.7" thickBot="1" x14ac:dyDescent="0.6">
      <c r="A83" s="223"/>
      <c r="B83" s="221" t="s">
        <v>24</v>
      </c>
      <c r="C83" s="221"/>
      <c r="D83" s="211">
        <f t="shared" ref="D83:N83" si="22">$D$11*(1+$E71*10^(-$D71*D$74))</f>
        <v>218.18459751397469</v>
      </c>
      <c r="E83" s="224">
        <f t="shared" si="22"/>
        <v>87.264120970371224</v>
      </c>
      <c r="F83" s="225">
        <f t="shared" si="22"/>
        <v>35.143740486081747</v>
      </c>
      <c r="G83" s="225">
        <f t="shared" si="22"/>
        <v>14.394243283309549</v>
      </c>
      <c r="H83" s="225">
        <f t="shared" si="22"/>
        <v>6.1337196615062011</v>
      </c>
      <c r="I83" s="225">
        <f t="shared" si="22"/>
        <v>2.8451459751397468</v>
      </c>
      <c r="J83" s="225">
        <f t="shared" si="22"/>
        <v>1.5359412097037124</v>
      </c>
      <c r="K83" s="91">
        <f t="shared" si="22"/>
        <v>1.0147374048608175</v>
      </c>
      <c r="L83" s="91">
        <f t="shared" si="22"/>
        <v>0.80724243283309538</v>
      </c>
      <c r="M83" s="91">
        <f t="shared" si="22"/>
        <v>0.7246371966150621</v>
      </c>
      <c r="N83" s="231">
        <f t="shared" si="22"/>
        <v>0.69175145975139751</v>
      </c>
      <c r="O83" s="161"/>
      <c r="P83" s="161"/>
      <c r="Q83" s="161"/>
      <c r="R83" s="161"/>
      <c r="S83" s="161"/>
      <c r="T83" s="161"/>
      <c r="U83" s="161"/>
      <c r="V83" s="161"/>
      <c r="W83" s="161"/>
      <c r="X83" s="161"/>
    </row>
    <row r="84" spans="1:24" ht="14.7" thickBot="1" x14ac:dyDescent="0.6">
      <c r="A84" s="161"/>
      <c r="B84" s="161"/>
      <c r="C84" s="161"/>
      <c r="D84" s="161"/>
      <c r="E84" s="161"/>
      <c r="F84" s="161"/>
      <c r="G84" s="161"/>
      <c r="H84" s="161"/>
      <c r="I84" s="161"/>
      <c r="J84" s="161"/>
      <c r="K84" s="161"/>
      <c r="L84" s="161"/>
      <c r="M84" s="161"/>
      <c r="N84" s="161"/>
      <c r="O84" s="161"/>
      <c r="P84" s="161"/>
      <c r="Q84" s="161"/>
      <c r="R84" s="161"/>
      <c r="S84" s="161"/>
      <c r="T84" s="161"/>
      <c r="U84" s="161"/>
      <c r="V84" s="161"/>
      <c r="W84" s="161"/>
      <c r="X84" s="161"/>
    </row>
    <row r="85" spans="1:24" x14ac:dyDescent="0.55000000000000004">
      <c r="A85" s="161"/>
      <c r="B85" s="161"/>
      <c r="C85" s="161"/>
      <c r="D85" s="92" t="s">
        <v>136</v>
      </c>
      <c r="E85" s="93"/>
      <c r="F85" s="93"/>
      <c r="G85" s="94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  <c r="W85" s="161"/>
      <c r="X85" s="161"/>
    </row>
    <row r="86" spans="1:24" x14ac:dyDescent="0.55000000000000004">
      <c r="A86" s="161"/>
      <c r="B86" s="161"/>
      <c r="C86" s="161"/>
      <c r="D86" s="95" t="s">
        <v>69</v>
      </c>
      <c r="E86" s="96"/>
      <c r="F86" s="97" t="s">
        <v>41</v>
      </c>
      <c r="G86" s="98" t="s">
        <v>42</v>
      </c>
      <c r="H86" s="161"/>
      <c r="I86" s="161"/>
      <c r="J86" s="161"/>
      <c r="K86" s="161"/>
      <c r="L86" s="161"/>
      <c r="M86" s="161"/>
      <c r="N86" s="161"/>
      <c r="O86" s="161"/>
      <c r="P86" s="161"/>
      <c r="Q86" s="161"/>
      <c r="R86" s="161"/>
      <c r="S86" s="161"/>
      <c r="T86" s="161"/>
      <c r="U86" s="161"/>
      <c r="V86" s="161"/>
      <c r="W86" s="161"/>
      <c r="X86" s="161"/>
    </row>
    <row r="87" spans="1:24" ht="14.7" thickBot="1" x14ac:dyDescent="0.6">
      <c r="A87" s="161"/>
      <c r="B87" s="161"/>
      <c r="C87" s="161"/>
      <c r="D87" s="99" t="s">
        <v>48</v>
      </c>
      <c r="E87" s="100" t="s">
        <v>46</v>
      </c>
      <c r="F87" s="100" t="s">
        <v>45</v>
      </c>
      <c r="G87" s="85" t="s">
        <v>45</v>
      </c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</row>
    <row r="88" spans="1:24" x14ac:dyDescent="0.55000000000000004">
      <c r="A88" s="161"/>
      <c r="B88" s="161"/>
      <c r="C88" s="161"/>
      <c r="D88" s="101">
        <v>0</v>
      </c>
      <c r="E88" s="93">
        <f t="shared" ref="E88" si="23">D88*$G$59/500</f>
        <v>0</v>
      </c>
      <c r="F88" s="93">
        <f>NORMDIST(E88,'HS Calculations'!F$63,'HS Calculations'!G$63/4,FALSE)+NORMDIST(E88,'HS Calculations'!F$64,'HS Calculations'!G$64/4,FALSE)+NORMDIST(E88,'HS Calculations'!F$65,'HS Calculations'!G$65/4,FALSE)+NORMDIST(E88,'HS Calculations'!F$66,'HS Calculations'!G$66/4,FALSE)+NORMDIST(E88,'HS Calculations'!F$67,'HS Calculations'!G$67/4,FALSE)</f>
        <v>0</v>
      </c>
      <c r="G88" s="94">
        <f>NORMDIST(E88,'HS Calculations'!F$68,'HS Calculations'!G$68/4,FALSE)+NORMDIST(E88,'HS Calculations'!F$69,'HS Calculations'!G$69/4,FALSE)+NORMDIST(E88,'HS Calculations'!F$70,'HS Calculations'!G$70/4,FALSE)+NORMDIST(E88,'HS Calculations'!F$71,'HS Calculations'!G$71/4,FALSE)</f>
        <v>0</v>
      </c>
      <c r="H88" s="161"/>
      <c r="I88" s="161"/>
      <c r="J88" s="161"/>
      <c r="K88" s="161"/>
      <c r="L88" s="161"/>
      <c r="M88" s="161"/>
      <c r="N88" s="161"/>
      <c r="O88" s="161"/>
      <c r="P88" s="161"/>
      <c r="Q88" s="161"/>
      <c r="R88" s="161"/>
      <c r="S88" s="161"/>
      <c r="T88" s="161"/>
      <c r="U88" s="161"/>
      <c r="V88" s="161"/>
      <c r="W88" s="161"/>
      <c r="X88" s="161"/>
    </row>
    <row r="89" spans="1:24" x14ac:dyDescent="0.55000000000000004">
      <c r="A89" s="161"/>
      <c r="B89" s="161"/>
      <c r="C89" s="161"/>
      <c r="D89" s="95">
        <v>1</v>
      </c>
      <c r="E89" s="96">
        <f>D89*$G$59/500</f>
        <v>0.06</v>
      </c>
      <c r="F89" s="96">
        <f>NORMDIST(E89,'HS Calculations'!F$63,'HS Calculations'!G$63/4,FALSE)+NORMDIST(E89,'HS Calculations'!F$64,'HS Calculations'!G$64/4,FALSE)+NORMDIST(E89,'HS Calculations'!F$65,'HS Calculations'!G$65/4,FALSE)+NORMDIST(E89,'HS Calculations'!F$66,'HS Calculations'!G$66/4,FALSE)+NORMDIST(E89,'HS Calculations'!F$67,'HS Calculations'!G$67/4,FALSE)</f>
        <v>0</v>
      </c>
      <c r="G89" s="102">
        <f>NORMDIST(E89,'HS Calculations'!F$68,'HS Calculations'!G$68/4,FALSE)+NORMDIST(E89,'HS Calculations'!F$69,'HS Calculations'!G$69/4,FALSE)+NORMDIST(E89,'HS Calculations'!F$70,'HS Calculations'!G$70/4,FALSE)+NORMDIST(E89,'HS Calculations'!F$71,'HS Calculations'!G$71/4,FALSE)</f>
        <v>0</v>
      </c>
      <c r="H89" s="161"/>
      <c r="I89" s="161"/>
      <c r="J89" s="161"/>
      <c r="K89" s="161"/>
      <c r="L89" s="161"/>
      <c r="M89" s="161"/>
      <c r="N89" s="161"/>
      <c r="O89" s="161"/>
      <c r="P89" s="161"/>
      <c r="Q89" s="161"/>
      <c r="R89" s="161"/>
      <c r="S89" s="161"/>
      <c r="T89" s="161"/>
      <c r="U89" s="161"/>
      <c r="V89" s="161"/>
      <c r="W89" s="161"/>
      <c r="X89" s="161"/>
    </row>
    <row r="90" spans="1:24" x14ac:dyDescent="0.55000000000000004">
      <c r="A90" s="161"/>
      <c r="B90" s="161"/>
      <c r="C90" s="161"/>
      <c r="D90" s="95">
        <v>2</v>
      </c>
      <c r="E90" s="96">
        <f t="shared" ref="E90:E153" si="24">D90*$G$59/500</f>
        <v>0.12</v>
      </c>
      <c r="F90" s="96">
        <f>NORMDIST(E90,'HS Calculations'!F$63,'HS Calculations'!G$63/4,FALSE)+NORMDIST(E90,'HS Calculations'!F$64,'HS Calculations'!G$64/4,FALSE)+NORMDIST(E90,'HS Calculations'!F$65,'HS Calculations'!G$65/4,FALSE)+NORMDIST(E90,'HS Calculations'!F$66,'HS Calculations'!G$66/4,FALSE)+NORMDIST(E90,'HS Calculations'!F$67,'HS Calculations'!G$67/4,FALSE)</f>
        <v>0</v>
      </c>
      <c r="G90" s="102">
        <f>NORMDIST(E90,'HS Calculations'!F$68,'HS Calculations'!G$68/4,FALSE)+NORMDIST(E90,'HS Calculations'!F$69,'HS Calculations'!G$69/4,FALSE)+NORMDIST(E90,'HS Calculations'!F$70,'HS Calculations'!G$70/4,FALSE)+NORMDIST(E90,'HS Calculations'!F$71,'HS Calculations'!G$71/4,FALSE)</f>
        <v>0</v>
      </c>
      <c r="H90" s="161"/>
      <c r="I90" s="161"/>
      <c r="J90" s="161"/>
      <c r="K90" s="161"/>
      <c r="L90" s="161"/>
      <c r="M90" s="161"/>
      <c r="N90" s="161"/>
      <c r="O90" s="161"/>
      <c r="P90" s="161"/>
      <c r="Q90" s="161"/>
      <c r="R90" s="161"/>
      <c r="S90" s="161"/>
      <c r="T90" s="161"/>
      <c r="U90" s="161"/>
      <c r="V90" s="161"/>
      <c r="W90" s="161"/>
      <c r="X90" s="161"/>
    </row>
    <row r="91" spans="1:24" x14ac:dyDescent="0.55000000000000004">
      <c r="A91" s="161"/>
      <c r="B91" s="161"/>
      <c r="C91" s="161"/>
      <c r="D91" s="95">
        <v>3</v>
      </c>
      <c r="E91" s="96">
        <f t="shared" si="24"/>
        <v>0.18</v>
      </c>
      <c r="F91" s="96">
        <f>NORMDIST(E91,'HS Calculations'!F$63,'HS Calculations'!G$63/4,FALSE)+NORMDIST(E91,'HS Calculations'!F$64,'HS Calculations'!G$64/4,FALSE)+NORMDIST(E91,'HS Calculations'!F$65,'HS Calculations'!G$65/4,FALSE)+NORMDIST(E91,'HS Calculations'!F$66,'HS Calculations'!G$66/4,FALSE)+NORMDIST(E91,'HS Calculations'!F$67,'HS Calculations'!G$67/4,FALSE)</f>
        <v>0</v>
      </c>
      <c r="G91" s="102">
        <f>NORMDIST(E91,'HS Calculations'!F$68,'HS Calculations'!G$68/4,FALSE)+NORMDIST(E91,'HS Calculations'!F$69,'HS Calculations'!G$69/4,FALSE)+NORMDIST(E91,'HS Calculations'!F$70,'HS Calculations'!G$70/4,FALSE)+NORMDIST(E91,'HS Calculations'!F$71,'HS Calculations'!G$71/4,FALSE)</f>
        <v>0</v>
      </c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</row>
    <row r="92" spans="1:24" x14ac:dyDescent="0.55000000000000004">
      <c r="A92" s="161"/>
      <c r="B92" s="161"/>
      <c r="C92" s="161"/>
      <c r="D92" s="95">
        <v>4</v>
      </c>
      <c r="E92" s="96">
        <f t="shared" si="24"/>
        <v>0.24</v>
      </c>
      <c r="F92" s="96">
        <f>NORMDIST(E92,'HS Calculations'!F$63,'HS Calculations'!G$63/4,FALSE)+NORMDIST(E92,'HS Calculations'!F$64,'HS Calculations'!G$64/4,FALSE)+NORMDIST(E92,'HS Calculations'!F$65,'HS Calculations'!G$65/4,FALSE)+NORMDIST(E92,'HS Calculations'!F$66,'HS Calculations'!G$66/4,FALSE)+NORMDIST(E92,'HS Calculations'!F$67,'HS Calculations'!G$67/4,FALSE)</f>
        <v>0</v>
      </c>
      <c r="G92" s="102">
        <f>NORMDIST(E92,'HS Calculations'!F$68,'HS Calculations'!G$68/4,FALSE)+NORMDIST(E92,'HS Calculations'!F$69,'HS Calculations'!G$69/4,FALSE)+NORMDIST(E92,'HS Calculations'!F$70,'HS Calculations'!G$70/4,FALSE)+NORMDIST(E92,'HS Calculations'!F$71,'HS Calculations'!G$71/4,FALSE)</f>
        <v>0</v>
      </c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61"/>
      <c r="T92" s="161"/>
      <c r="U92" s="161"/>
      <c r="V92" s="161"/>
      <c r="W92" s="161"/>
      <c r="X92" s="161"/>
    </row>
    <row r="93" spans="1:24" x14ac:dyDescent="0.55000000000000004">
      <c r="A93" s="161"/>
      <c r="B93" s="161"/>
      <c r="C93" s="161"/>
      <c r="D93" s="95">
        <v>5</v>
      </c>
      <c r="E93" s="96">
        <f t="shared" si="24"/>
        <v>0.3</v>
      </c>
      <c r="F93" s="96">
        <f>NORMDIST(E93,'HS Calculations'!F$63,'HS Calculations'!G$63/4,FALSE)+NORMDIST(E93,'HS Calculations'!F$64,'HS Calculations'!G$64/4,FALSE)+NORMDIST(E93,'HS Calculations'!F$65,'HS Calculations'!G$65/4,FALSE)+NORMDIST(E93,'HS Calculations'!F$66,'HS Calculations'!G$66/4,FALSE)+NORMDIST(E93,'HS Calculations'!F$67,'HS Calculations'!G$67/4,FALSE)</f>
        <v>0</v>
      </c>
      <c r="G93" s="102">
        <f>NORMDIST(E93,'HS Calculations'!F$68,'HS Calculations'!G$68/4,FALSE)+NORMDIST(E93,'HS Calculations'!F$69,'HS Calculations'!G$69/4,FALSE)+NORMDIST(E93,'HS Calculations'!F$70,'HS Calculations'!G$70/4,FALSE)+NORMDIST(E93,'HS Calculations'!F$71,'HS Calculations'!G$71/4,FALSE)</f>
        <v>0</v>
      </c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</row>
    <row r="94" spans="1:24" x14ac:dyDescent="0.55000000000000004">
      <c r="A94" s="161"/>
      <c r="B94" s="161"/>
      <c r="C94" s="161"/>
      <c r="D94" s="95">
        <v>6</v>
      </c>
      <c r="E94" s="96">
        <f t="shared" si="24"/>
        <v>0.36</v>
      </c>
      <c r="F94" s="96">
        <f>NORMDIST(E94,'HS Calculations'!F$63,'HS Calculations'!G$63/4,FALSE)+NORMDIST(E94,'HS Calculations'!F$64,'HS Calculations'!G$64/4,FALSE)+NORMDIST(E94,'HS Calculations'!F$65,'HS Calculations'!G$65/4,FALSE)+NORMDIST(E94,'HS Calculations'!F$66,'HS Calculations'!G$66/4,FALSE)+NORMDIST(E94,'HS Calculations'!F$67,'HS Calculations'!G$67/4,FALSE)</f>
        <v>1.5529300872646186E-231</v>
      </c>
      <c r="G94" s="102">
        <f>NORMDIST(E94,'HS Calculations'!F$68,'HS Calculations'!G$68/4,FALSE)+NORMDIST(E94,'HS Calculations'!F$69,'HS Calculations'!G$69/4,FALSE)+NORMDIST(E94,'HS Calculations'!F$70,'HS Calculations'!G$70/4,FALSE)+NORMDIST(E94,'HS Calculations'!F$71,'HS Calculations'!G$71/4,FALSE)</f>
        <v>0</v>
      </c>
      <c r="H94" s="161"/>
      <c r="I94" s="161"/>
      <c r="J94" s="161"/>
      <c r="K94" s="161"/>
      <c r="L94" s="161"/>
      <c r="M94" s="161"/>
      <c r="N94" s="161"/>
      <c r="O94" s="161"/>
      <c r="P94" s="161"/>
      <c r="Q94" s="161"/>
      <c r="R94" s="161"/>
      <c r="S94" s="161"/>
      <c r="T94" s="161"/>
      <c r="U94" s="161"/>
      <c r="V94" s="161"/>
      <c r="W94" s="161"/>
      <c r="X94" s="161"/>
    </row>
    <row r="95" spans="1:24" x14ac:dyDescent="0.55000000000000004">
      <c r="A95" s="161"/>
      <c r="B95" s="161"/>
      <c r="C95" s="161"/>
      <c r="D95" s="95">
        <v>7</v>
      </c>
      <c r="E95" s="96">
        <f t="shared" si="24"/>
        <v>0.42</v>
      </c>
      <c r="F95" s="96">
        <f>NORMDIST(E95,'HS Calculations'!F$63,'HS Calculations'!G$63/4,FALSE)+NORMDIST(E95,'HS Calculations'!F$64,'HS Calculations'!G$64/4,FALSE)+NORMDIST(E95,'HS Calculations'!F$65,'HS Calculations'!G$65/4,FALSE)+NORMDIST(E95,'HS Calculations'!F$66,'HS Calculations'!G$66/4,FALSE)+NORMDIST(E95,'HS Calculations'!F$67,'HS Calculations'!G$67/4,FALSE)</f>
        <v>2.8714929319716837E-150</v>
      </c>
      <c r="G95" s="102">
        <f>NORMDIST(E95,'HS Calculations'!F$68,'HS Calculations'!G$68/4,FALSE)+NORMDIST(E95,'HS Calculations'!F$69,'HS Calculations'!G$69/4,FALSE)+NORMDIST(E95,'HS Calculations'!F$70,'HS Calculations'!G$70/4,FALSE)+NORMDIST(E95,'HS Calculations'!F$71,'HS Calculations'!G$71/4,FALSE)</f>
        <v>0</v>
      </c>
      <c r="H95" s="161"/>
      <c r="I95" s="161"/>
      <c r="J95" s="161"/>
      <c r="K95" s="161"/>
      <c r="L95" s="161"/>
      <c r="M95" s="161"/>
      <c r="N95" s="161"/>
      <c r="O95" s="161"/>
      <c r="P95" s="161"/>
      <c r="Q95" s="161"/>
      <c r="R95" s="161"/>
      <c r="S95" s="161"/>
      <c r="T95" s="161"/>
      <c r="U95" s="161"/>
      <c r="V95" s="161"/>
      <c r="W95" s="161"/>
      <c r="X95" s="161"/>
    </row>
    <row r="96" spans="1:24" x14ac:dyDescent="0.55000000000000004">
      <c r="A96" s="161"/>
      <c r="B96" s="161"/>
      <c r="C96" s="161"/>
      <c r="D96" s="95">
        <v>8</v>
      </c>
      <c r="E96" s="96">
        <f t="shared" si="24"/>
        <v>0.48</v>
      </c>
      <c r="F96" s="96">
        <f>NORMDIST(E96,'HS Calculations'!F$63,'HS Calculations'!G$63/4,FALSE)+NORMDIST(E96,'HS Calculations'!F$64,'HS Calculations'!G$64/4,FALSE)+NORMDIST(E96,'HS Calculations'!F$65,'HS Calculations'!G$65/4,FALSE)+NORMDIST(E96,'HS Calculations'!F$66,'HS Calculations'!G$66/4,FALSE)+NORMDIST(E96,'HS Calculations'!F$67,'HS Calculations'!G$67/4,FALSE)</f>
        <v>2.0451064451402491E-86</v>
      </c>
      <c r="G96" s="102">
        <f>NORMDIST(E96,'HS Calculations'!F$68,'HS Calculations'!G$68/4,FALSE)+NORMDIST(E96,'HS Calculations'!F$69,'HS Calculations'!G$69/4,FALSE)+NORMDIST(E96,'HS Calculations'!F$70,'HS Calculations'!G$70/4,FALSE)+NORMDIST(E96,'HS Calculations'!F$71,'HS Calculations'!G$71/4,FALSE)</f>
        <v>0</v>
      </c>
      <c r="H96" s="161"/>
      <c r="I96" s="161"/>
      <c r="J96" s="161"/>
      <c r="K96" s="161"/>
      <c r="L96" s="161"/>
      <c r="M96" s="161"/>
      <c r="N96" s="161"/>
      <c r="O96" s="161"/>
      <c r="P96" s="161"/>
      <c r="Q96" s="161"/>
      <c r="R96" s="161"/>
      <c r="S96" s="161"/>
      <c r="T96" s="161"/>
      <c r="U96" s="161"/>
      <c r="V96" s="161"/>
      <c r="W96" s="161"/>
      <c r="X96" s="161"/>
    </row>
    <row r="97" spans="1:24" x14ac:dyDescent="0.55000000000000004">
      <c r="A97" s="161"/>
      <c r="B97" s="161"/>
      <c r="C97" s="161"/>
      <c r="D97" s="95">
        <v>9</v>
      </c>
      <c r="E97" s="96">
        <f t="shared" si="24"/>
        <v>0.54</v>
      </c>
      <c r="F97" s="96">
        <f>NORMDIST(E97,'HS Calculations'!F$63,'HS Calculations'!G$63/4,FALSE)+NORMDIST(E97,'HS Calculations'!F$64,'HS Calculations'!G$64/4,FALSE)+NORMDIST(E97,'HS Calculations'!F$65,'HS Calculations'!G$65/4,FALSE)+NORMDIST(E97,'HS Calculations'!F$66,'HS Calculations'!G$66/4,FALSE)+NORMDIST(E97,'HS Calculations'!F$67,'HS Calculations'!G$67/4,FALSE)</f>
        <v>5.6101749100700912E-40</v>
      </c>
      <c r="G97" s="102">
        <f>NORMDIST(E97,'HS Calculations'!F$68,'HS Calculations'!G$68/4,FALSE)+NORMDIST(E97,'HS Calculations'!F$69,'HS Calculations'!G$69/4,FALSE)+NORMDIST(E97,'HS Calculations'!F$70,'HS Calculations'!G$70/4,FALSE)+NORMDIST(E97,'HS Calculations'!F$71,'HS Calculations'!G$71/4,FALSE)</f>
        <v>0</v>
      </c>
      <c r="H97" s="161"/>
      <c r="I97" s="161"/>
      <c r="J97" s="161"/>
      <c r="K97" s="161"/>
      <c r="L97" s="161"/>
      <c r="M97" s="161"/>
      <c r="N97" s="161"/>
      <c r="O97" s="161"/>
      <c r="P97" s="161"/>
      <c r="Q97" s="161"/>
      <c r="R97" s="161"/>
      <c r="S97" s="161"/>
      <c r="T97" s="161"/>
      <c r="U97" s="161"/>
      <c r="V97" s="161"/>
      <c r="W97" s="161"/>
      <c r="X97" s="161"/>
    </row>
    <row r="98" spans="1:24" x14ac:dyDescent="0.55000000000000004">
      <c r="A98" s="161"/>
      <c r="B98" s="161"/>
      <c r="C98" s="161"/>
      <c r="D98" s="95">
        <v>10</v>
      </c>
      <c r="E98" s="96">
        <f t="shared" si="24"/>
        <v>0.6</v>
      </c>
      <c r="F98" s="96">
        <f>NORMDIST(E98,'HS Calculations'!F$63,'HS Calculations'!G$63/4,FALSE)+NORMDIST(E98,'HS Calculations'!F$64,'HS Calculations'!G$64/4,FALSE)+NORMDIST(E98,'HS Calculations'!F$65,'HS Calculations'!G$65/4,FALSE)+NORMDIST(E98,'HS Calculations'!F$66,'HS Calculations'!G$66/4,FALSE)+NORMDIST(E98,'HS Calculations'!F$67,'HS Calculations'!G$67/4,FALSE)</f>
        <v>5.9277407871044304E-11</v>
      </c>
      <c r="G98" s="102">
        <f>NORMDIST(E98,'HS Calculations'!F$68,'HS Calculations'!G$68/4,FALSE)+NORMDIST(E98,'HS Calculations'!F$69,'HS Calculations'!G$69/4,FALSE)+NORMDIST(E98,'HS Calculations'!F$70,'HS Calculations'!G$70/4,FALSE)+NORMDIST(E98,'HS Calculations'!F$71,'HS Calculations'!G$71/4,FALSE)</f>
        <v>0</v>
      </c>
      <c r="H98" s="161"/>
      <c r="I98" s="161"/>
      <c r="J98" s="161"/>
      <c r="K98" s="161"/>
      <c r="L98" s="161"/>
      <c r="M98" s="161"/>
      <c r="N98" s="161"/>
      <c r="O98" s="161"/>
      <c r="P98" s="161"/>
      <c r="Q98" s="161"/>
      <c r="R98" s="161"/>
      <c r="S98" s="161"/>
      <c r="T98" s="161"/>
      <c r="U98" s="161"/>
      <c r="V98" s="161"/>
      <c r="W98" s="161"/>
      <c r="X98" s="161"/>
    </row>
    <row r="99" spans="1:24" x14ac:dyDescent="0.55000000000000004">
      <c r="A99" s="161"/>
      <c r="B99" s="161"/>
      <c r="C99" s="161"/>
      <c r="D99" s="95">
        <v>11</v>
      </c>
      <c r="E99" s="96">
        <f t="shared" si="24"/>
        <v>0.66</v>
      </c>
      <c r="F99" s="96">
        <f>NORMDIST(E99,'HS Calculations'!F$63,'HS Calculations'!G$63/4,FALSE)+NORMDIST(E99,'HS Calculations'!F$64,'HS Calculations'!G$64/4,FALSE)+NORMDIST(E99,'HS Calculations'!F$65,'HS Calculations'!G$65/4,FALSE)+NORMDIST(E99,'HS Calculations'!F$66,'HS Calculations'!G$66/4,FALSE)+NORMDIST(E99,'HS Calculations'!F$67,'HS Calculations'!G$67/4,FALSE)</f>
        <v>24.124278043114167</v>
      </c>
      <c r="G99" s="102">
        <f>NORMDIST(E99,'HS Calculations'!F$68,'HS Calculations'!G$68/4,FALSE)+NORMDIST(E99,'HS Calculations'!F$69,'HS Calculations'!G$69/4,FALSE)+NORMDIST(E99,'HS Calculations'!F$70,'HS Calculations'!G$70/4,FALSE)+NORMDIST(E99,'HS Calculations'!F$71,'HS Calculations'!G$71/4,FALSE)</f>
        <v>0</v>
      </c>
      <c r="H99" s="161"/>
      <c r="I99" s="161"/>
      <c r="J99" s="161"/>
      <c r="K99" s="161"/>
      <c r="L99" s="161"/>
      <c r="M99" s="161"/>
      <c r="N99" s="161"/>
      <c r="O99" s="161"/>
      <c r="P99" s="161"/>
      <c r="Q99" s="161"/>
      <c r="R99" s="161"/>
      <c r="S99" s="161"/>
      <c r="T99" s="161"/>
      <c r="U99" s="161"/>
      <c r="V99" s="161"/>
      <c r="W99" s="161"/>
      <c r="X99" s="161"/>
    </row>
    <row r="100" spans="1:24" x14ac:dyDescent="0.55000000000000004">
      <c r="A100" s="161"/>
      <c r="B100" s="161"/>
      <c r="C100" s="161"/>
      <c r="D100" s="95">
        <v>12</v>
      </c>
      <c r="E100" s="96">
        <f t="shared" si="24"/>
        <v>0.72</v>
      </c>
      <c r="F100" s="96">
        <f>NORMDIST(E100,'HS Calculations'!F$63,'HS Calculations'!G$63/4,FALSE)+NORMDIST(E100,'HS Calculations'!F$64,'HS Calculations'!G$64/4,FALSE)+NORMDIST(E100,'HS Calculations'!F$65,'HS Calculations'!G$65/4,FALSE)+NORMDIST(E100,'HS Calculations'!F$66,'HS Calculations'!G$66/4,FALSE)+NORMDIST(E100,'HS Calculations'!F$67,'HS Calculations'!G$67/4,FALSE)</f>
        <v>3.7815666980186159E-5</v>
      </c>
      <c r="G100" s="102">
        <f>NORMDIST(E100,'HS Calculations'!F$68,'HS Calculations'!G$68/4,FALSE)+NORMDIST(E100,'HS Calculations'!F$69,'HS Calculations'!G$69/4,FALSE)+NORMDIST(E100,'HS Calculations'!F$70,'HS Calculations'!G$70/4,FALSE)+NORMDIST(E100,'HS Calculations'!F$71,'HS Calculations'!G$71/4,FALSE)</f>
        <v>0</v>
      </c>
      <c r="H100" s="161"/>
      <c r="I100" s="161"/>
      <c r="J100" s="161"/>
      <c r="K100" s="161"/>
      <c r="L100" s="161"/>
      <c r="M100" s="161"/>
      <c r="N100" s="161"/>
      <c r="O100" s="161"/>
      <c r="P100" s="161"/>
      <c r="Q100" s="161"/>
      <c r="R100" s="161"/>
      <c r="S100" s="161"/>
      <c r="T100" s="161"/>
      <c r="U100" s="161"/>
      <c r="V100" s="161"/>
      <c r="W100" s="161"/>
      <c r="X100" s="161"/>
    </row>
    <row r="101" spans="1:24" x14ac:dyDescent="0.55000000000000004">
      <c r="A101" s="161"/>
      <c r="B101" s="161"/>
      <c r="C101" s="161"/>
      <c r="D101" s="95">
        <v>13</v>
      </c>
      <c r="E101" s="96">
        <f t="shared" si="24"/>
        <v>0.78</v>
      </c>
      <c r="F101" s="96">
        <f>NORMDIST(E101,'HS Calculations'!F$63,'HS Calculations'!G$63/4,FALSE)+NORMDIST(E101,'HS Calculations'!F$64,'HS Calculations'!G$64/4,FALSE)+NORMDIST(E101,'HS Calculations'!F$65,'HS Calculations'!G$65/4,FALSE)+NORMDIST(E101,'HS Calculations'!F$66,'HS Calculations'!G$66/4,FALSE)+NORMDIST(E101,'HS Calculations'!F$67,'HS Calculations'!G$67/4,FALSE)</f>
        <v>2.2831872084464492E-28</v>
      </c>
      <c r="G101" s="102">
        <f>NORMDIST(E101,'HS Calculations'!F$68,'HS Calculations'!G$68/4,FALSE)+NORMDIST(E101,'HS Calculations'!F$69,'HS Calculations'!G$69/4,FALSE)+NORMDIST(E101,'HS Calculations'!F$70,'HS Calculations'!G$70/4,FALSE)+NORMDIST(E101,'HS Calculations'!F$71,'HS Calculations'!G$71/4,FALSE)</f>
        <v>0</v>
      </c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61"/>
      <c r="T101" s="161"/>
      <c r="U101" s="161"/>
      <c r="V101" s="161"/>
      <c r="W101" s="161"/>
      <c r="X101" s="161"/>
    </row>
    <row r="102" spans="1:24" x14ac:dyDescent="0.55000000000000004">
      <c r="A102" s="161"/>
      <c r="B102" s="161"/>
      <c r="C102" s="161"/>
      <c r="D102" s="95">
        <v>14</v>
      </c>
      <c r="E102" s="96">
        <f t="shared" si="24"/>
        <v>0.84</v>
      </c>
      <c r="F102" s="96">
        <f>NORMDIST(E102,'HS Calculations'!F$63,'HS Calculations'!G$63/4,FALSE)+NORMDIST(E102,'HS Calculations'!F$64,'HS Calculations'!G$64/4,FALSE)+NORMDIST(E102,'HS Calculations'!F$65,'HS Calculations'!G$65/4,FALSE)+NORMDIST(E102,'HS Calculations'!F$66,'HS Calculations'!G$66/4,FALSE)+NORMDIST(E102,'HS Calculations'!F$67,'HS Calculations'!G$67/4,FALSE)</f>
        <v>5.3096219372568303E-69</v>
      </c>
      <c r="G102" s="102">
        <f>NORMDIST(E102,'HS Calculations'!F$68,'HS Calculations'!G$68/4,FALSE)+NORMDIST(E102,'HS Calculations'!F$69,'HS Calculations'!G$69/4,FALSE)+NORMDIST(E102,'HS Calculations'!F$70,'HS Calculations'!G$70/4,FALSE)+NORMDIST(E102,'HS Calculations'!F$71,'HS Calculations'!G$71/4,FALSE)</f>
        <v>4.7089311295530624E-271</v>
      </c>
      <c r="H102" s="161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161"/>
      <c r="U102" s="161"/>
      <c r="V102" s="161"/>
      <c r="W102" s="161"/>
      <c r="X102" s="161"/>
    </row>
    <row r="103" spans="1:24" x14ac:dyDescent="0.55000000000000004">
      <c r="A103" s="161"/>
      <c r="B103" s="161"/>
      <c r="C103" s="161"/>
      <c r="D103" s="95">
        <v>15</v>
      </c>
      <c r="E103" s="96">
        <f t="shared" si="24"/>
        <v>0.9</v>
      </c>
      <c r="F103" s="96">
        <f>NORMDIST(E103,'HS Calculations'!F$63,'HS Calculations'!G$63/4,FALSE)+NORMDIST(E103,'HS Calculations'!F$64,'HS Calculations'!G$64/4,FALSE)+NORMDIST(E103,'HS Calculations'!F$65,'HS Calculations'!G$65/4,FALSE)+NORMDIST(E103,'HS Calculations'!F$66,'HS Calculations'!G$66/4,FALSE)+NORMDIST(E103,'HS Calculations'!F$67,'HS Calculations'!G$67/4,FALSE)</f>
        <v>4.7559578141344087E-127</v>
      </c>
      <c r="G103" s="102">
        <f>NORMDIST(E103,'HS Calculations'!F$68,'HS Calculations'!G$68/4,FALSE)+NORMDIST(E103,'HS Calculations'!F$69,'HS Calculations'!G$69/4,FALSE)+NORMDIST(E103,'HS Calculations'!F$70,'HS Calculations'!G$70/4,FALSE)+NORMDIST(E103,'HS Calculations'!F$71,'HS Calculations'!G$71/4,FALSE)</f>
        <v>1.1613093600897713E-233</v>
      </c>
      <c r="H103" s="161"/>
      <c r="I103" s="161"/>
      <c r="J103" s="161"/>
      <c r="K103" s="161"/>
      <c r="L103" s="161"/>
      <c r="M103" s="161"/>
      <c r="N103" s="161"/>
      <c r="O103" s="161"/>
      <c r="P103" s="161"/>
      <c r="Q103" s="161"/>
      <c r="R103" s="161"/>
      <c r="S103" s="161"/>
      <c r="T103" s="161"/>
      <c r="U103" s="161"/>
      <c r="V103" s="161"/>
      <c r="W103" s="161"/>
      <c r="X103" s="161"/>
    </row>
    <row r="104" spans="1:24" x14ac:dyDescent="0.55000000000000004">
      <c r="A104" s="161"/>
      <c r="B104" s="161"/>
      <c r="C104" s="161"/>
      <c r="D104" s="95">
        <v>16</v>
      </c>
      <c r="E104" s="96">
        <f t="shared" si="24"/>
        <v>0.96</v>
      </c>
      <c r="F104" s="96">
        <f>NORMDIST(E104,'HS Calculations'!F$63,'HS Calculations'!G$63/4,FALSE)+NORMDIST(E104,'HS Calculations'!F$64,'HS Calculations'!G$64/4,FALSE)+NORMDIST(E104,'HS Calculations'!F$65,'HS Calculations'!G$65/4,FALSE)+NORMDIST(E104,'HS Calculations'!F$66,'HS Calculations'!G$66/4,FALSE)+NORMDIST(E104,'HS Calculations'!F$67,'HS Calculations'!G$67/4,FALSE)</f>
        <v>1.6408342280526067E-202</v>
      </c>
      <c r="G104" s="102">
        <f>NORMDIST(E104,'HS Calculations'!F$68,'HS Calculations'!G$68/4,FALSE)+NORMDIST(E104,'HS Calculations'!F$69,'HS Calculations'!G$69/4,FALSE)+NORMDIST(E104,'HS Calculations'!F$70,'HS Calculations'!G$70/4,FALSE)+NORMDIST(E104,'HS Calculations'!F$71,'HS Calculations'!G$71/4,FALSE)</f>
        <v>4.8802525821623783E-199</v>
      </c>
      <c r="H104" s="161"/>
      <c r="I104" s="161"/>
      <c r="J104" s="161"/>
      <c r="K104" s="161"/>
      <c r="L104" s="161"/>
      <c r="M104" s="161"/>
      <c r="N104" s="161"/>
      <c r="O104" s="161"/>
      <c r="P104" s="161"/>
      <c r="Q104" s="161"/>
      <c r="R104" s="161"/>
      <c r="S104" s="161"/>
      <c r="T104" s="161"/>
      <c r="U104" s="161"/>
      <c r="V104" s="161"/>
      <c r="W104" s="161"/>
      <c r="X104" s="161"/>
    </row>
    <row r="105" spans="1:24" x14ac:dyDescent="0.55000000000000004">
      <c r="A105" s="161"/>
      <c r="B105" s="161"/>
      <c r="C105" s="161"/>
      <c r="D105" s="95">
        <v>17</v>
      </c>
      <c r="E105" s="96">
        <f t="shared" si="24"/>
        <v>1.02</v>
      </c>
      <c r="F105" s="96">
        <f>NORMDIST(E105,'HS Calculations'!F$63,'HS Calculations'!G$63/4,FALSE)+NORMDIST(E105,'HS Calculations'!F$64,'HS Calculations'!G$64/4,FALSE)+NORMDIST(E105,'HS Calculations'!F$65,'HS Calculations'!G$65/4,FALSE)+NORMDIST(E105,'HS Calculations'!F$66,'HS Calculations'!G$66/4,FALSE)+NORMDIST(E105,'HS Calculations'!F$67,'HS Calculations'!G$67/4,FALSE)</f>
        <v>2.1804379816143827E-295</v>
      </c>
      <c r="G105" s="102">
        <f>NORMDIST(E105,'HS Calculations'!F$68,'HS Calculations'!G$68/4,FALSE)+NORMDIST(E105,'HS Calculations'!F$69,'HS Calculations'!G$69/4,FALSE)+NORMDIST(E105,'HS Calculations'!F$70,'HS Calculations'!G$70/4,FALSE)+NORMDIST(E105,'HS Calculations'!F$71,'HS Calculations'!G$71/4,FALSE)</f>
        <v>3.4946642653007522E-167</v>
      </c>
      <c r="H105" s="161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1"/>
      <c r="W105" s="161"/>
      <c r="X105" s="161"/>
    </row>
    <row r="106" spans="1:24" x14ac:dyDescent="0.55000000000000004">
      <c r="A106" s="161"/>
      <c r="B106" s="161"/>
      <c r="C106" s="161"/>
      <c r="D106" s="95">
        <v>18</v>
      </c>
      <c r="E106" s="96">
        <f t="shared" si="24"/>
        <v>1.08</v>
      </c>
      <c r="F106" s="96">
        <f>NORMDIST(E106,'HS Calculations'!F$63,'HS Calculations'!G$63/4,FALSE)+NORMDIST(E106,'HS Calculations'!F$64,'HS Calculations'!G$64/4,FALSE)+NORMDIST(E106,'HS Calculations'!F$65,'HS Calculations'!G$65/4,FALSE)+NORMDIST(E106,'HS Calculations'!F$66,'HS Calculations'!G$66/4,FALSE)+NORMDIST(E106,'HS Calculations'!F$67,'HS Calculations'!G$67/4,FALSE)</f>
        <v>0</v>
      </c>
      <c r="G106" s="102">
        <f>NORMDIST(E106,'HS Calculations'!F$68,'HS Calculations'!G$68/4,FALSE)+NORMDIST(E106,'HS Calculations'!F$69,'HS Calculations'!G$69/4,FALSE)+NORMDIST(E106,'HS Calculations'!F$70,'HS Calculations'!G$70/4,FALSE)+NORMDIST(E106,'HS Calculations'!F$71,'HS Calculations'!G$71/4,FALSE)</f>
        <v>4.2641984119662682E-138</v>
      </c>
      <c r="H106" s="161"/>
      <c r="I106" s="161"/>
      <c r="J106" s="161"/>
      <c r="K106" s="161"/>
      <c r="L106" s="161"/>
      <c r="M106" s="161"/>
      <c r="N106" s="161"/>
      <c r="O106" s="161"/>
      <c r="P106" s="161"/>
      <c r="Q106" s="161"/>
      <c r="R106" s="161"/>
      <c r="S106" s="161"/>
      <c r="T106" s="161"/>
      <c r="U106" s="161"/>
      <c r="V106" s="161"/>
      <c r="W106" s="161"/>
      <c r="X106" s="161"/>
    </row>
    <row r="107" spans="1:24" x14ac:dyDescent="0.55000000000000004">
      <c r="A107" s="161"/>
      <c r="B107" s="161"/>
      <c r="C107" s="161"/>
      <c r="D107" s="95">
        <v>19</v>
      </c>
      <c r="E107" s="96">
        <f t="shared" si="24"/>
        <v>1.1399999999999999</v>
      </c>
      <c r="F107" s="96">
        <f>NORMDIST(E107,'HS Calculations'!F$63,'HS Calculations'!G$63/4,FALSE)+NORMDIST(E107,'HS Calculations'!F$64,'HS Calculations'!G$64/4,FALSE)+NORMDIST(E107,'HS Calculations'!F$65,'HS Calculations'!G$65/4,FALSE)+NORMDIST(E107,'HS Calculations'!F$66,'HS Calculations'!G$66/4,FALSE)+NORMDIST(E107,'HS Calculations'!F$67,'HS Calculations'!G$67/4,FALSE)</f>
        <v>0</v>
      </c>
      <c r="G107" s="102">
        <f>NORMDIST(E107,'HS Calculations'!F$68,'HS Calculations'!G$68/4,FALSE)+NORMDIST(E107,'HS Calculations'!F$69,'HS Calculations'!G$69/4,FALSE)+NORMDIST(E107,'HS Calculations'!F$70,'HS Calculations'!G$70/4,FALSE)+NORMDIST(E107,'HS Calculations'!F$71,'HS Calculations'!G$71/4,FALSE)</f>
        <v>8.8662124755525727E-112</v>
      </c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1"/>
      <c r="S107" s="161"/>
      <c r="T107" s="161"/>
      <c r="U107" s="161"/>
      <c r="V107" s="161"/>
      <c r="W107" s="161"/>
      <c r="X107" s="161"/>
    </row>
    <row r="108" spans="1:24" x14ac:dyDescent="0.55000000000000004">
      <c r="A108" s="161"/>
      <c r="B108" s="161"/>
      <c r="C108" s="161"/>
      <c r="D108" s="95">
        <v>20</v>
      </c>
      <c r="E108" s="96">
        <f t="shared" si="24"/>
        <v>1.2</v>
      </c>
      <c r="F108" s="96">
        <f>NORMDIST(E108,'HS Calculations'!F$63,'HS Calculations'!G$63/4,FALSE)+NORMDIST(E108,'HS Calculations'!F$64,'HS Calculations'!G$64/4,FALSE)+NORMDIST(E108,'HS Calculations'!F$65,'HS Calculations'!G$65/4,FALSE)+NORMDIST(E108,'HS Calculations'!F$66,'HS Calculations'!G$66/4,FALSE)+NORMDIST(E108,'HS Calculations'!F$67,'HS Calculations'!G$67/4,FALSE)</f>
        <v>0</v>
      </c>
      <c r="G108" s="102">
        <f>NORMDIST(E108,'HS Calculations'!F$68,'HS Calculations'!G$68/4,FALSE)+NORMDIST(E108,'HS Calculations'!F$69,'HS Calculations'!G$69/4,FALSE)+NORMDIST(E108,'HS Calculations'!F$70,'HS Calculations'!G$70/4,FALSE)+NORMDIST(E108,'HS Calculations'!F$71,'HS Calculations'!G$71/4,FALSE)</f>
        <v>3.1412872476094124E-88</v>
      </c>
      <c r="H108" s="161"/>
      <c r="I108" s="161"/>
      <c r="J108" s="161"/>
      <c r="K108" s="161"/>
      <c r="L108" s="161"/>
      <c r="M108" s="161"/>
      <c r="N108" s="161"/>
      <c r="O108" s="161"/>
      <c r="P108" s="161"/>
      <c r="Q108" s="161"/>
      <c r="R108" s="161"/>
      <c r="S108" s="161"/>
      <c r="T108" s="161"/>
      <c r="U108" s="161"/>
      <c r="V108" s="161"/>
      <c r="W108" s="161"/>
      <c r="X108" s="161"/>
    </row>
    <row r="109" spans="1:24" x14ac:dyDescent="0.55000000000000004">
      <c r="A109" s="161"/>
      <c r="B109" s="161"/>
      <c r="C109" s="161"/>
      <c r="D109" s="95">
        <v>21</v>
      </c>
      <c r="E109" s="96">
        <f t="shared" si="24"/>
        <v>1.26</v>
      </c>
      <c r="F109" s="96">
        <f>NORMDIST(E109,'HS Calculations'!F$63,'HS Calculations'!G$63/4,FALSE)+NORMDIST(E109,'HS Calculations'!F$64,'HS Calculations'!G$64/4,FALSE)+NORMDIST(E109,'HS Calculations'!F$65,'HS Calculations'!G$65/4,FALSE)+NORMDIST(E109,'HS Calculations'!F$66,'HS Calculations'!G$66/4,FALSE)+NORMDIST(E109,'HS Calculations'!F$67,'HS Calculations'!G$67/4,FALSE)</f>
        <v>0</v>
      </c>
      <c r="G109" s="102">
        <f>NORMDIST(E109,'HS Calculations'!F$68,'HS Calculations'!G$68/4,FALSE)+NORMDIST(E109,'HS Calculations'!F$69,'HS Calculations'!G$69/4,FALSE)+NORMDIST(E109,'HS Calculations'!F$70,'HS Calculations'!G$70/4,FALSE)+NORMDIST(E109,'HS Calculations'!F$71,'HS Calculations'!G$71/4,FALSE)</f>
        <v>1.8964698969437792E-67</v>
      </c>
      <c r="H109" s="161"/>
      <c r="I109" s="161"/>
      <c r="J109" s="161"/>
      <c r="K109" s="161"/>
      <c r="L109" s="161"/>
      <c r="M109" s="161"/>
      <c r="N109" s="161"/>
      <c r="O109" s="161"/>
      <c r="P109" s="161"/>
      <c r="Q109" s="161"/>
      <c r="R109" s="161"/>
      <c r="S109" s="161"/>
      <c r="T109" s="161"/>
      <c r="U109" s="161"/>
      <c r="V109" s="161"/>
      <c r="W109" s="161"/>
      <c r="X109" s="161"/>
    </row>
    <row r="110" spans="1:24" x14ac:dyDescent="0.55000000000000004">
      <c r="A110" s="161"/>
      <c r="B110" s="161"/>
      <c r="C110" s="161"/>
      <c r="D110" s="95">
        <v>22</v>
      </c>
      <c r="E110" s="96">
        <f t="shared" si="24"/>
        <v>1.32</v>
      </c>
      <c r="F110" s="96">
        <f>NORMDIST(E110,'HS Calculations'!F$63,'HS Calculations'!G$63/4,FALSE)+NORMDIST(E110,'HS Calculations'!F$64,'HS Calculations'!G$64/4,FALSE)+NORMDIST(E110,'HS Calculations'!F$65,'HS Calculations'!G$65/4,FALSE)+NORMDIST(E110,'HS Calculations'!F$66,'HS Calculations'!G$66/4,FALSE)+NORMDIST(E110,'HS Calculations'!F$67,'HS Calculations'!G$67/4,FALSE)</f>
        <v>0</v>
      </c>
      <c r="G110" s="102">
        <f>NORMDIST(E110,'HS Calculations'!F$68,'HS Calculations'!G$68/4,FALSE)+NORMDIST(E110,'HS Calculations'!F$69,'HS Calculations'!G$69/4,FALSE)+NORMDIST(E110,'HS Calculations'!F$70,'HS Calculations'!G$70/4,FALSE)+NORMDIST(E110,'HS Calculations'!F$71,'HS Calculations'!G$71/4,FALSE)</f>
        <v>1.9509810064519343E-49</v>
      </c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</row>
    <row r="111" spans="1:24" x14ac:dyDescent="0.55000000000000004">
      <c r="A111" s="161"/>
      <c r="B111" s="161"/>
      <c r="C111" s="161"/>
      <c r="D111" s="95">
        <v>23</v>
      </c>
      <c r="E111" s="96">
        <f t="shared" si="24"/>
        <v>1.38</v>
      </c>
      <c r="F111" s="96">
        <f>NORMDIST(E111,'HS Calculations'!F$63,'HS Calculations'!G$63/4,FALSE)+NORMDIST(E111,'HS Calculations'!F$64,'HS Calculations'!G$64/4,FALSE)+NORMDIST(E111,'HS Calculations'!F$65,'HS Calculations'!G$65/4,FALSE)+NORMDIST(E111,'HS Calculations'!F$66,'HS Calculations'!G$66/4,FALSE)+NORMDIST(E111,'HS Calculations'!F$67,'HS Calculations'!G$67/4,FALSE)</f>
        <v>0</v>
      </c>
      <c r="G111" s="102">
        <f>NORMDIST(E111,'HS Calculations'!F$68,'HS Calculations'!G$68/4,FALSE)+NORMDIST(E111,'HS Calculations'!F$69,'HS Calculations'!G$69/4,FALSE)+NORMDIST(E111,'HS Calculations'!F$70,'HS Calculations'!G$70/4,FALSE)+NORMDIST(E111,'HS Calculations'!F$71,'HS Calculations'!G$71/4,FALSE)</f>
        <v>3.4200221206968919E-34</v>
      </c>
      <c r="H111" s="161"/>
      <c r="I111" s="161"/>
      <c r="J111" s="161"/>
      <c r="K111" s="161"/>
      <c r="L111" s="161"/>
      <c r="M111" s="161"/>
      <c r="N111" s="161"/>
      <c r="O111" s="161"/>
      <c r="P111" s="161"/>
      <c r="Q111" s="161"/>
      <c r="R111" s="161"/>
      <c r="S111" s="161"/>
      <c r="T111" s="161"/>
      <c r="U111" s="161"/>
      <c r="V111" s="161"/>
      <c r="W111" s="161"/>
      <c r="X111" s="161"/>
    </row>
    <row r="112" spans="1:24" x14ac:dyDescent="0.55000000000000004">
      <c r="A112" s="161"/>
      <c r="B112" s="161"/>
      <c r="C112" s="161"/>
      <c r="D112" s="95">
        <v>24</v>
      </c>
      <c r="E112" s="96">
        <f t="shared" si="24"/>
        <v>1.44</v>
      </c>
      <c r="F112" s="96">
        <f>NORMDIST(E112,'HS Calculations'!F$63,'HS Calculations'!G$63/4,FALSE)+NORMDIST(E112,'HS Calculations'!F$64,'HS Calculations'!G$64/4,FALSE)+NORMDIST(E112,'HS Calculations'!F$65,'HS Calculations'!G$65/4,FALSE)+NORMDIST(E112,'HS Calculations'!F$66,'HS Calculations'!G$66/4,FALSE)+NORMDIST(E112,'HS Calculations'!F$67,'HS Calculations'!G$67/4,FALSE)</f>
        <v>1.1626225771622565E-291</v>
      </c>
      <c r="G112" s="102">
        <f>NORMDIST(E112,'HS Calculations'!F$68,'HS Calculations'!G$68/4,FALSE)+NORMDIST(E112,'HS Calculations'!F$69,'HS Calculations'!G$69/4,FALSE)+NORMDIST(E112,'HS Calculations'!F$70,'HS Calculations'!G$70/4,FALSE)+NORMDIST(E112,'HS Calculations'!F$71,'HS Calculations'!G$71/4,FALSE)</f>
        <v>1.0215828052920686E-21</v>
      </c>
      <c r="H112" s="161"/>
      <c r="I112" s="161"/>
      <c r="J112" s="161"/>
      <c r="K112" s="161"/>
      <c r="L112" s="161"/>
      <c r="M112" s="161"/>
      <c r="N112" s="161"/>
      <c r="O112" s="161"/>
      <c r="P112" s="161"/>
      <c r="Q112" s="161"/>
      <c r="R112" s="161"/>
      <c r="S112" s="161"/>
      <c r="T112" s="161"/>
      <c r="U112" s="161"/>
      <c r="V112" s="161"/>
      <c r="W112" s="161"/>
      <c r="X112" s="161"/>
    </row>
    <row r="113" spans="1:24" x14ac:dyDescent="0.55000000000000004">
      <c r="A113" s="161"/>
      <c r="B113" s="161"/>
      <c r="C113" s="161"/>
      <c r="D113" s="95">
        <v>25</v>
      </c>
      <c r="E113" s="96">
        <f t="shared" si="24"/>
        <v>1.5</v>
      </c>
      <c r="F113" s="96">
        <f>NORMDIST(E113,'HS Calculations'!F$63,'HS Calculations'!G$63/4,FALSE)+NORMDIST(E113,'HS Calculations'!F$64,'HS Calculations'!G$64/4,FALSE)+NORMDIST(E113,'HS Calculations'!F$65,'HS Calculations'!G$65/4,FALSE)+NORMDIST(E113,'HS Calculations'!F$66,'HS Calculations'!G$66/4,FALSE)+NORMDIST(E113,'HS Calculations'!F$67,'HS Calculations'!G$67/4,FALSE)</f>
        <v>1.6479352064212436E-269</v>
      </c>
      <c r="G113" s="102">
        <f>NORMDIST(E113,'HS Calculations'!F$68,'HS Calculations'!G$68/4,FALSE)+NORMDIST(E113,'HS Calculations'!F$69,'HS Calculations'!G$69/4,FALSE)+NORMDIST(E113,'HS Calculations'!F$70,'HS Calculations'!G$70/4,FALSE)+NORMDIST(E113,'HS Calculations'!F$71,'HS Calculations'!G$71/4,FALSE)</f>
        <v>5.1998045499386908E-12</v>
      </c>
      <c r="H113" s="161"/>
      <c r="I113" s="161"/>
      <c r="J113" s="161"/>
      <c r="K113" s="161"/>
      <c r="L113" s="161"/>
      <c r="M113" s="161"/>
      <c r="N113" s="161"/>
      <c r="O113" s="161"/>
      <c r="P113" s="161"/>
      <c r="Q113" s="161"/>
      <c r="R113" s="161"/>
      <c r="S113" s="161"/>
      <c r="T113" s="161"/>
      <c r="U113" s="161"/>
      <c r="V113" s="161"/>
      <c r="W113" s="161"/>
      <c r="X113" s="161"/>
    </row>
    <row r="114" spans="1:24" x14ac:dyDescent="0.55000000000000004">
      <c r="A114" s="161"/>
      <c r="B114" s="161"/>
      <c r="C114" s="161"/>
      <c r="D114" s="95">
        <v>26</v>
      </c>
      <c r="E114" s="96">
        <f t="shared" si="24"/>
        <v>1.56</v>
      </c>
      <c r="F114" s="96">
        <f>NORMDIST(E114,'HS Calculations'!F$63,'HS Calculations'!G$63/4,FALSE)+NORMDIST(E114,'HS Calculations'!F$64,'HS Calculations'!G$64/4,FALSE)+NORMDIST(E114,'HS Calculations'!F$65,'HS Calculations'!G$65/4,FALSE)+NORMDIST(E114,'HS Calculations'!F$66,'HS Calculations'!G$66/4,FALSE)+NORMDIST(E114,'HS Calculations'!F$67,'HS Calculations'!G$67/4,FALSE)</f>
        <v>3.1222776976713756E-248</v>
      </c>
      <c r="G114" s="102">
        <f>NORMDIST(E114,'HS Calculations'!F$68,'HS Calculations'!G$68/4,FALSE)+NORMDIST(E114,'HS Calculations'!F$69,'HS Calculations'!G$69/4,FALSE)+NORMDIST(E114,'HS Calculations'!F$70,'HS Calculations'!G$70/4,FALSE)+NORMDIST(E114,'HS Calculations'!F$71,'HS Calculations'!G$71/4,FALSE)</f>
        <v>4.5099242834383566E-5</v>
      </c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</row>
    <row r="115" spans="1:24" x14ac:dyDescent="0.55000000000000004">
      <c r="A115" s="161"/>
      <c r="B115" s="161"/>
      <c r="C115" s="161"/>
      <c r="D115" s="95">
        <v>27</v>
      </c>
      <c r="E115" s="96">
        <f t="shared" si="24"/>
        <v>1.62</v>
      </c>
      <c r="F115" s="96">
        <f>NORMDIST(E115,'HS Calculations'!F$63,'HS Calculations'!G$63/4,FALSE)+NORMDIST(E115,'HS Calculations'!F$64,'HS Calculations'!G$64/4,FALSE)+NORMDIST(E115,'HS Calculations'!F$65,'HS Calculations'!G$65/4,FALSE)+NORMDIST(E115,'HS Calculations'!F$66,'HS Calculations'!G$66/4,FALSE)+NORMDIST(E115,'HS Calculations'!F$67,'HS Calculations'!G$67/4,FALSE)</f>
        <v>7.9073859519441983E-228</v>
      </c>
      <c r="G115" s="102">
        <f>NORMDIST(E115,'HS Calculations'!F$68,'HS Calculations'!G$68/4,FALSE)+NORMDIST(E115,'HS Calculations'!F$69,'HS Calculations'!G$69/4,FALSE)+NORMDIST(E115,'HS Calculations'!F$70,'HS Calculations'!G$70/4,FALSE)+NORMDIST(E115,'HS Calculations'!F$71,'HS Calculations'!G$71/4,FALSE)</f>
        <v>0.66653086842787224</v>
      </c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</row>
    <row r="116" spans="1:24" x14ac:dyDescent="0.55000000000000004">
      <c r="A116" s="161"/>
      <c r="B116" s="161"/>
      <c r="C116" s="161"/>
      <c r="D116" s="95">
        <v>28</v>
      </c>
      <c r="E116" s="96">
        <f t="shared" si="24"/>
        <v>1.68</v>
      </c>
      <c r="F116" s="96">
        <f>NORMDIST(E116,'HS Calculations'!F$63,'HS Calculations'!G$63/4,FALSE)+NORMDIST(E116,'HS Calculations'!F$64,'HS Calculations'!G$64/4,FALSE)+NORMDIST(E116,'HS Calculations'!F$65,'HS Calculations'!G$65/4,FALSE)+NORMDIST(E116,'HS Calculations'!F$66,'HS Calculations'!G$66/4,FALSE)+NORMDIST(E116,'HS Calculations'!F$67,'HS Calculations'!G$67/4,FALSE)</f>
        <v>2.6768520096529744E-208</v>
      </c>
      <c r="G116" s="102">
        <f>NORMDIST(E116,'HS Calculations'!F$68,'HS Calculations'!G$68/4,FALSE)+NORMDIST(E116,'HS Calculations'!F$69,'HS Calculations'!G$69/4,FALSE)+NORMDIST(E116,'HS Calculations'!F$70,'HS Calculations'!G$70/4,FALSE)+NORMDIST(E116,'HS Calculations'!F$71,'HS Calculations'!G$71/4,FALSE)</f>
        <v>16.785723682365884</v>
      </c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1"/>
      <c r="W116" s="161"/>
      <c r="X116" s="161"/>
    </row>
    <row r="117" spans="1:24" x14ac:dyDescent="0.55000000000000004">
      <c r="A117" s="161"/>
      <c r="B117" s="161"/>
      <c r="C117" s="161"/>
      <c r="D117" s="95">
        <v>29</v>
      </c>
      <c r="E117" s="96">
        <f t="shared" si="24"/>
        <v>1.74</v>
      </c>
      <c r="F117" s="96">
        <f>NORMDIST(E117,'HS Calculations'!F$63,'HS Calculations'!G$63/4,FALSE)+NORMDIST(E117,'HS Calculations'!F$64,'HS Calculations'!G$64/4,FALSE)+NORMDIST(E117,'HS Calculations'!F$65,'HS Calculations'!G$65/4,FALSE)+NORMDIST(E117,'HS Calculations'!F$66,'HS Calculations'!G$66/4,FALSE)+NORMDIST(E117,'HS Calculations'!F$67,'HS Calculations'!G$67/4,FALSE)</f>
        <v>1.2112835013734197E-189</v>
      </c>
      <c r="G117" s="102">
        <f>NORMDIST(E117,'HS Calculations'!F$68,'HS Calculations'!G$68/4,FALSE)+NORMDIST(E117,'HS Calculations'!F$69,'HS Calculations'!G$69/4,FALSE)+NORMDIST(E117,'HS Calculations'!F$70,'HS Calculations'!G$70/4,FALSE)+NORMDIST(E117,'HS Calculations'!F$71,'HS Calculations'!G$71/4,FALSE)</f>
        <v>0.72032528191476686</v>
      </c>
      <c r="H117" s="161"/>
      <c r="I117" s="161"/>
      <c r="J117" s="161"/>
      <c r="K117" s="161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1"/>
      <c r="W117" s="161"/>
      <c r="X117" s="161"/>
    </row>
    <row r="118" spans="1:24" x14ac:dyDescent="0.55000000000000004">
      <c r="A118" s="161"/>
      <c r="B118" s="161"/>
      <c r="C118" s="161"/>
      <c r="D118" s="95">
        <v>30</v>
      </c>
      <c r="E118" s="96">
        <f t="shared" si="24"/>
        <v>1.8</v>
      </c>
      <c r="F118" s="96">
        <f>NORMDIST(E118,'HS Calculations'!F$63,'HS Calculations'!G$63/4,FALSE)+NORMDIST(E118,'HS Calculations'!F$64,'HS Calculations'!G$64/4,FALSE)+NORMDIST(E118,'HS Calculations'!F$65,'HS Calculations'!G$65/4,FALSE)+NORMDIST(E118,'HS Calculations'!F$66,'HS Calculations'!G$66/4,FALSE)+NORMDIST(E118,'HS Calculations'!F$67,'HS Calculations'!G$67/4,FALSE)</f>
        <v>7.3265118596703877E-172</v>
      </c>
      <c r="G118" s="102">
        <f>NORMDIST(E118,'HS Calculations'!F$68,'HS Calculations'!G$68/4,FALSE)+NORMDIST(E118,'HS Calculations'!F$69,'HS Calculations'!G$69/4,FALSE)+NORMDIST(E118,'HS Calculations'!F$70,'HS Calculations'!G$70/4,FALSE)+NORMDIST(E118,'HS Calculations'!F$71,'HS Calculations'!G$71/4,FALSE)</f>
        <v>5.2672754691699176E-5</v>
      </c>
      <c r="H118" s="161"/>
      <c r="I118" s="161"/>
      <c r="J118" s="161"/>
      <c r="K118" s="161"/>
      <c r="L118" s="161"/>
      <c r="M118" s="161"/>
      <c r="N118" s="161"/>
      <c r="O118" s="161"/>
      <c r="P118" s="161"/>
      <c r="Q118" s="161"/>
      <c r="R118" s="161"/>
      <c r="S118" s="161"/>
      <c r="T118" s="161"/>
      <c r="U118" s="161"/>
      <c r="V118" s="161"/>
      <c r="W118" s="161"/>
      <c r="X118" s="161"/>
    </row>
    <row r="119" spans="1:24" x14ac:dyDescent="0.55000000000000004">
      <c r="A119" s="161"/>
      <c r="B119" s="161"/>
      <c r="C119" s="161"/>
      <c r="D119" s="95">
        <v>31</v>
      </c>
      <c r="E119" s="96">
        <f t="shared" si="24"/>
        <v>1.86</v>
      </c>
      <c r="F119" s="96">
        <f>NORMDIST(E119,'HS Calculations'!F$63,'HS Calculations'!G$63/4,FALSE)+NORMDIST(E119,'HS Calculations'!F$64,'HS Calculations'!G$64/4,FALSE)+NORMDIST(E119,'HS Calculations'!F$65,'HS Calculations'!G$65/4,FALSE)+NORMDIST(E119,'HS Calculations'!F$66,'HS Calculations'!G$66/4,FALSE)+NORMDIST(E119,'HS Calculations'!F$67,'HS Calculations'!G$67/4,FALSE)</f>
        <v>5.9235045603931243E-155</v>
      </c>
      <c r="G119" s="102">
        <f>NORMDIST(E119,'HS Calculations'!F$68,'HS Calculations'!G$68/4,FALSE)+NORMDIST(E119,'HS Calculations'!F$69,'HS Calculations'!G$69/4,FALSE)+NORMDIST(E119,'HS Calculations'!F$70,'HS Calculations'!G$70/4,FALSE)+NORMDIST(E119,'HS Calculations'!F$71,'HS Calculations'!G$71/4,FALSE)</f>
        <v>6.5631479042194289E-12</v>
      </c>
      <c r="H119" s="161"/>
      <c r="I119" s="161"/>
      <c r="J119" s="161"/>
      <c r="K119" s="161"/>
      <c r="L119" s="161"/>
      <c r="M119" s="161"/>
      <c r="N119" s="161"/>
      <c r="O119" s="161"/>
      <c r="P119" s="161"/>
      <c r="Q119" s="161"/>
      <c r="R119" s="161"/>
      <c r="S119" s="161"/>
      <c r="T119" s="161"/>
      <c r="U119" s="161"/>
      <c r="V119" s="161"/>
      <c r="W119" s="161"/>
      <c r="X119" s="161"/>
    </row>
    <row r="120" spans="1:24" x14ac:dyDescent="0.55000000000000004">
      <c r="A120" s="161"/>
      <c r="B120" s="161"/>
      <c r="C120" s="161"/>
      <c r="D120" s="95">
        <v>32</v>
      </c>
      <c r="E120" s="96">
        <f t="shared" si="24"/>
        <v>1.92</v>
      </c>
      <c r="F120" s="96">
        <f>NORMDIST(E120,'HS Calculations'!F$63,'HS Calculations'!G$63/4,FALSE)+NORMDIST(E120,'HS Calculations'!F$64,'HS Calculations'!G$64/4,FALSE)+NORMDIST(E120,'HS Calculations'!F$65,'HS Calculations'!G$65/4,FALSE)+NORMDIST(E120,'HS Calculations'!F$66,'HS Calculations'!G$66/4,FALSE)+NORMDIST(E120,'HS Calculations'!F$67,'HS Calculations'!G$67/4,FALSE)</f>
        <v>6.401624739769052E-139</v>
      </c>
      <c r="G120" s="102">
        <f>NORMDIST(E120,'HS Calculations'!F$68,'HS Calculations'!G$68/4,FALSE)+NORMDIST(E120,'HS Calculations'!F$69,'HS Calculations'!G$69/4,FALSE)+NORMDIST(E120,'HS Calculations'!F$70,'HS Calculations'!G$70/4,FALSE)+NORMDIST(E120,'HS Calculations'!F$71,'HS Calculations'!G$71/4,FALSE)</f>
        <v>1.3935005255364038E-21</v>
      </c>
      <c r="H120" s="161"/>
      <c r="I120" s="161"/>
      <c r="J120" s="161"/>
      <c r="K120" s="161"/>
      <c r="L120" s="161"/>
      <c r="M120" s="161"/>
      <c r="N120" s="161"/>
      <c r="O120" s="161"/>
      <c r="P120" s="161"/>
      <c r="Q120" s="161"/>
      <c r="R120" s="161"/>
      <c r="S120" s="161"/>
      <c r="T120" s="161"/>
      <c r="U120" s="161"/>
      <c r="V120" s="161"/>
      <c r="W120" s="161"/>
      <c r="X120" s="161"/>
    </row>
    <row r="121" spans="1:24" x14ac:dyDescent="0.55000000000000004">
      <c r="A121" s="161"/>
      <c r="B121" s="161"/>
      <c r="C121" s="161"/>
      <c r="D121" s="95">
        <v>33</v>
      </c>
      <c r="E121" s="96">
        <f t="shared" si="24"/>
        <v>1.98</v>
      </c>
      <c r="F121" s="96">
        <f>NORMDIST(E121,'HS Calculations'!F$63,'HS Calculations'!G$63/4,FALSE)+NORMDIST(E121,'HS Calculations'!F$64,'HS Calculations'!G$64/4,FALSE)+NORMDIST(E121,'HS Calculations'!F$65,'HS Calculations'!G$65/4,FALSE)+NORMDIST(E121,'HS Calculations'!F$66,'HS Calculations'!G$66/4,FALSE)+NORMDIST(E121,'HS Calculations'!F$67,'HS Calculations'!G$67/4,FALSE)</f>
        <v>9.2476569908994655E-124</v>
      </c>
      <c r="G121" s="102">
        <f>NORMDIST(E121,'HS Calculations'!F$68,'HS Calculations'!G$68/4,FALSE)+NORMDIST(E121,'HS Calculations'!F$69,'HS Calculations'!G$69/4,FALSE)+NORMDIST(E121,'HS Calculations'!F$70,'HS Calculations'!G$70/4,FALSE)+NORMDIST(E121,'HS Calculations'!F$71,'HS Calculations'!G$71/4,FALSE)</f>
        <v>5.0416288146700107E-34</v>
      </c>
      <c r="H121" s="161"/>
      <c r="I121" s="161"/>
      <c r="J121" s="161"/>
      <c r="K121" s="161"/>
      <c r="L121" s="161"/>
      <c r="M121" s="161"/>
      <c r="N121" s="161"/>
      <c r="O121" s="161"/>
      <c r="P121" s="161"/>
      <c r="Q121" s="161"/>
      <c r="R121" s="161"/>
      <c r="S121" s="161"/>
      <c r="T121" s="161"/>
      <c r="U121" s="161"/>
      <c r="V121" s="161"/>
      <c r="W121" s="161"/>
      <c r="X121" s="161"/>
    </row>
    <row r="122" spans="1:24" x14ac:dyDescent="0.55000000000000004">
      <c r="A122" s="161"/>
      <c r="B122" s="161"/>
      <c r="C122" s="161"/>
      <c r="D122" s="95">
        <v>34</v>
      </c>
      <c r="E122" s="96">
        <f t="shared" si="24"/>
        <v>2.04</v>
      </c>
      <c r="F122" s="96">
        <f>NORMDIST(E122,'HS Calculations'!F$63,'HS Calculations'!G$63/4,FALSE)+NORMDIST(E122,'HS Calculations'!F$64,'HS Calculations'!G$64/4,FALSE)+NORMDIST(E122,'HS Calculations'!F$65,'HS Calculations'!G$65/4,FALSE)+NORMDIST(E122,'HS Calculations'!F$66,'HS Calculations'!G$66/4,FALSE)+NORMDIST(E122,'HS Calculations'!F$67,'HS Calculations'!G$67/4,FALSE)</f>
        <v>1.7856783294898144E-109</v>
      </c>
      <c r="G122" s="102">
        <f>NORMDIST(E122,'HS Calculations'!F$68,'HS Calculations'!G$68/4,FALSE)+NORMDIST(E122,'HS Calculations'!F$69,'HS Calculations'!G$69/4,FALSE)+NORMDIST(E122,'HS Calculations'!F$70,'HS Calculations'!G$70/4,FALSE)+NORMDIST(E122,'HS Calculations'!F$71,'HS Calculations'!G$71/4,FALSE)</f>
        <v>3.1081601275108036E-49</v>
      </c>
      <c r="H122" s="161"/>
      <c r="I122" s="161"/>
      <c r="J122" s="161"/>
      <c r="K122" s="161"/>
      <c r="L122" s="161"/>
      <c r="M122" s="161"/>
      <c r="N122" s="161"/>
      <c r="O122" s="161"/>
      <c r="P122" s="161"/>
      <c r="Q122" s="161"/>
      <c r="R122" s="161"/>
      <c r="S122" s="161"/>
      <c r="T122" s="161"/>
      <c r="U122" s="161"/>
      <c r="V122" s="161"/>
      <c r="W122" s="161"/>
      <c r="X122" s="161"/>
    </row>
    <row r="123" spans="1:24" x14ac:dyDescent="0.55000000000000004">
      <c r="A123" s="161"/>
      <c r="B123" s="161"/>
      <c r="C123" s="161"/>
      <c r="D123" s="95">
        <v>35</v>
      </c>
      <c r="E123" s="96">
        <f t="shared" si="24"/>
        <v>2.1</v>
      </c>
      <c r="F123" s="96">
        <f>NORMDIST(E123,'HS Calculations'!F$63,'HS Calculations'!G$63/4,FALSE)+NORMDIST(E123,'HS Calculations'!F$64,'HS Calculations'!G$64/4,FALSE)+NORMDIST(E123,'HS Calculations'!F$65,'HS Calculations'!G$65/4,FALSE)+NORMDIST(E123,'HS Calculations'!F$66,'HS Calculations'!G$66/4,FALSE)+NORMDIST(E123,'HS Calculations'!F$67,'HS Calculations'!G$67/4,FALSE)</f>
        <v>4.6089793111962359E-96</v>
      </c>
      <c r="G123" s="102">
        <f>NORMDIST(E123,'HS Calculations'!F$68,'HS Calculations'!G$68/4,FALSE)+NORMDIST(E123,'HS Calculations'!F$69,'HS Calculations'!G$69/4,FALSE)+NORMDIST(E123,'HS Calculations'!F$70,'HS Calculations'!G$70/4,FALSE)+NORMDIST(E123,'HS Calculations'!F$71,'HS Calculations'!G$71/4,FALSE)</f>
        <v>3.2651616539851099E-67</v>
      </c>
      <c r="H123" s="161"/>
      <c r="I123" s="161"/>
      <c r="J123" s="161"/>
      <c r="K123" s="161"/>
      <c r="L123" s="161"/>
      <c r="M123" s="161"/>
      <c r="N123" s="161"/>
      <c r="O123" s="161"/>
      <c r="P123" s="161"/>
      <c r="Q123" s="161"/>
      <c r="R123" s="161"/>
      <c r="S123" s="161"/>
      <c r="T123" s="161"/>
      <c r="U123" s="161"/>
      <c r="V123" s="161"/>
      <c r="W123" s="161"/>
      <c r="X123" s="161"/>
    </row>
    <row r="124" spans="1:24" x14ac:dyDescent="0.55000000000000004">
      <c r="A124" s="161"/>
      <c r="B124" s="161"/>
      <c r="C124" s="161"/>
      <c r="D124" s="95">
        <v>36</v>
      </c>
      <c r="E124" s="96">
        <f t="shared" si="24"/>
        <v>2.16</v>
      </c>
      <c r="F124" s="96">
        <f>NORMDIST(E124,'HS Calculations'!F$63,'HS Calculations'!G$63/4,FALSE)+NORMDIST(E124,'HS Calculations'!F$64,'HS Calculations'!G$64/4,FALSE)+NORMDIST(E124,'HS Calculations'!F$65,'HS Calculations'!G$65/4,FALSE)+NORMDIST(E124,'HS Calculations'!F$66,'HS Calculations'!G$66/4,FALSE)+NORMDIST(E124,'HS Calculations'!F$67,'HS Calculations'!G$67/4,FALSE)</f>
        <v>1.590143448444356E-83</v>
      </c>
      <c r="G124" s="102">
        <f>NORMDIST(E124,'HS Calculations'!F$68,'HS Calculations'!G$68/4,FALSE)+NORMDIST(E124,'HS Calculations'!F$69,'HS Calculations'!G$69/4,FALSE)+NORMDIST(E124,'HS Calculations'!F$70,'HS Calculations'!G$70/4,FALSE)+NORMDIST(E124,'HS Calculations'!F$71,'HS Calculations'!G$71/4,FALSE)</f>
        <v>5.84486891989526E-88</v>
      </c>
      <c r="H124" s="161"/>
      <c r="I124" s="161"/>
      <c r="J124" s="161"/>
      <c r="K124" s="161"/>
      <c r="L124" s="161"/>
      <c r="M124" s="161"/>
      <c r="N124" s="161"/>
      <c r="O124" s="161"/>
      <c r="P124" s="161"/>
      <c r="Q124" s="161"/>
      <c r="R124" s="161"/>
      <c r="S124" s="161"/>
      <c r="T124" s="161"/>
      <c r="U124" s="161"/>
      <c r="V124" s="161"/>
      <c r="W124" s="161"/>
      <c r="X124" s="161"/>
    </row>
    <row r="125" spans="1:24" x14ac:dyDescent="0.55000000000000004">
      <c r="A125" s="161"/>
      <c r="B125" s="161"/>
      <c r="C125" s="161"/>
      <c r="D125" s="95">
        <v>37</v>
      </c>
      <c r="E125" s="96">
        <f t="shared" si="24"/>
        <v>2.2200000000000002</v>
      </c>
      <c r="F125" s="96">
        <f>NORMDIST(E125,'HS Calculations'!F$63,'HS Calculations'!G$63/4,FALSE)+NORMDIST(E125,'HS Calculations'!F$64,'HS Calculations'!G$64/4,FALSE)+NORMDIST(E125,'HS Calculations'!F$65,'HS Calculations'!G$65/4,FALSE)+NORMDIST(E125,'HS Calculations'!F$66,'HS Calculations'!G$66/4,FALSE)+NORMDIST(E125,'HS Calculations'!F$67,'HS Calculations'!G$67/4,FALSE)</f>
        <v>7.3332731999416253E-72</v>
      </c>
      <c r="G125" s="102">
        <f>NORMDIST(E125,'HS Calculations'!F$68,'HS Calculations'!G$68/4,FALSE)+NORMDIST(E125,'HS Calculations'!F$69,'HS Calculations'!G$69/4,FALSE)+NORMDIST(E125,'HS Calculations'!F$70,'HS Calculations'!G$70/4,FALSE)+NORMDIST(E125,'HS Calculations'!F$71,'HS Calculations'!G$71/4,FALSE)</f>
        <v>1.7828452571103424E-111</v>
      </c>
      <c r="H125" s="161"/>
      <c r="I125" s="161"/>
      <c r="J125" s="161"/>
      <c r="K125" s="161"/>
      <c r="L125" s="161"/>
      <c r="M125" s="161"/>
      <c r="N125" s="161"/>
      <c r="O125" s="161"/>
      <c r="P125" s="161"/>
      <c r="Q125" s="161"/>
      <c r="R125" s="161"/>
      <c r="S125" s="161"/>
      <c r="T125" s="161"/>
      <c r="U125" s="161"/>
      <c r="V125" s="161"/>
      <c r="W125" s="161"/>
      <c r="X125" s="161"/>
    </row>
    <row r="126" spans="1:24" x14ac:dyDescent="0.55000000000000004">
      <c r="A126" s="161"/>
      <c r="B126" s="161"/>
      <c r="C126" s="161"/>
      <c r="D126" s="95">
        <v>38</v>
      </c>
      <c r="E126" s="96">
        <f t="shared" si="24"/>
        <v>2.2799999999999998</v>
      </c>
      <c r="F126" s="96">
        <f>NORMDIST(E126,'HS Calculations'!F$63,'HS Calculations'!G$63/4,FALSE)+NORMDIST(E126,'HS Calculations'!F$64,'HS Calculations'!G$64/4,FALSE)+NORMDIST(E126,'HS Calculations'!F$65,'HS Calculations'!G$65/4,FALSE)+NORMDIST(E126,'HS Calculations'!F$66,'HS Calculations'!G$66/4,FALSE)+NORMDIST(E126,'HS Calculations'!F$67,'HS Calculations'!G$67/4,FALSE)</f>
        <v>4.5205308831536173E-61</v>
      </c>
      <c r="G126" s="102">
        <f>NORMDIST(E126,'HS Calculations'!F$68,'HS Calculations'!G$68/4,FALSE)+NORMDIST(E126,'HS Calculations'!F$69,'HS Calculations'!G$69/4,FALSE)+NORMDIST(E126,'HS Calculations'!F$70,'HS Calculations'!G$70/4,FALSE)+NORMDIST(E126,'HS Calculations'!F$71,'HS Calculations'!G$71/4,FALSE)</f>
        <v>9.2666190567448031E-138</v>
      </c>
      <c r="H126" s="161"/>
      <c r="I126" s="161"/>
      <c r="J126" s="161"/>
      <c r="K126" s="161"/>
      <c r="L126" s="161"/>
      <c r="M126" s="161"/>
      <c r="N126" s="161"/>
      <c r="O126" s="161"/>
      <c r="P126" s="161"/>
      <c r="Q126" s="161"/>
      <c r="R126" s="161"/>
      <c r="S126" s="161"/>
      <c r="T126" s="161"/>
      <c r="U126" s="161"/>
      <c r="V126" s="161"/>
      <c r="W126" s="161"/>
      <c r="X126" s="161"/>
    </row>
    <row r="127" spans="1:24" x14ac:dyDescent="0.55000000000000004">
      <c r="A127" s="161"/>
      <c r="B127" s="161"/>
      <c r="C127" s="161"/>
      <c r="D127" s="95">
        <v>39</v>
      </c>
      <c r="E127" s="96">
        <f t="shared" si="24"/>
        <v>2.34</v>
      </c>
      <c r="F127" s="96">
        <f>NORMDIST(E127,'HS Calculations'!F$63,'HS Calculations'!G$63/4,FALSE)+NORMDIST(E127,'HS Calculations'!F$64,'HS Calculations'!G$64/4,FALSE)+NORMDIST(E127,'HS Calculations'!F$65,'HS Calculations'!G$65/4,FALSE)+NORMDIST(E127,'HS Calculations'!F$66,'HS Calculations'!G$66/4,FALSE)+NORMDIST(E127,'HS Calculations'!F$67,'HS Calculations'!G$67/4,FALSE)</f>
        <v>3.724869237823874E-51</v>
      </c>
      <c r="G127" s="102">
        <f>NORMDIST(E127,'HS Calculations'!F$68,'HS Calculations'!G$68/4,FALSE)+NORMDIST(E127,'HS Calculations'!F$69,'HS Calculations'!G$69/4,FALSE)+NORMDIST(E127,'HS Calculations'!F$70,'HS Calculations'!G$70/4,FALSE)+NORMDIST(E127,'HS Calculations'!F$71,'HS Calculations'!G$71/4,FALSE)</f>
        <v>8.2072517555398635E-167</v>
      </c>
      <c r="H127" s="161"/>
      <c r="I127" s="161"/>
      <c r="J127" s="161"/>
      <c r="K127" s="161"/>
      <c r="L127" s="161"/>
      <c r="M127" s="161"/>
      <c r="N127" s="161"/>
      <c r="O127" s="161"/>
      <c r="P127" s="161"/>
      <c r="Q127" s="161"/>
      <c r="R127" s="161"/>
      <c r="S127" s="161"/>
      <c r="T127" s="161"/>
      <c r="U127" s="161"/>
      <c r="V127" s="161"/>
      <c r="W127" s="161"/>
      <c r="X127" s="161"/>
    </row>
    <row r="128" spans="1:24" x14ac:dyDescent="0.55000000000000004">
      <c r="A128" s="161"/>
      <c r="B128" s="161"/>
      <c r="C128" s="161"/>
      <c r="D128" s="95">
        <v>40</v>
      </c>
      <c r="E128" s="96">
        <f t="shared" si="24"/>
        <v>2.4</v>
      </c>
      <c r="F128" s="96">
        <f>NORMDIST(E128,'HS Calculations'!F$63,'HS Calculations'!G$63/4,FALSE)+NORMDIST(E128,'HS Calculations'!F$64,'HS Calculations'!G$64/4,FALSE)+NORMDIST(E128,'HS Calculations'!F$65,'HS Calculations'!G$65/4,FALSE)+NORMDIST(E128,'HS Calculations'!F$66,'HS Calculations'!G$66/4,FALSE)+NORMDIST(E128,'HS Calculations'!F$67,'HS Calculations'!G$67/4,FALSE)</f>
        <v>4.102632699870676E-42</v>
      </c>
      <c r="G128" s="102">
        <f>NORMDIST(E128,'HS Calculations'!F$68,'HS Calculations'!G$68/4,FALSE)+NORMDIST(E128,'HS Calculations'!F$69,'HS Calculations'!G$69/4,FALSE)+NORMDIST(E128,'HS Calculations'!F$70,'HS Calculations'!G$70/4,FALSE)+NORMDIST(E128,'HS Calculations'!F$71,'HS Calculations'!G$71/4,FALSE)</f>
        <v>1.2386339709940696E-198</v>
      </c>
      <c r="H128" s="161"/>
      <c r="I128" s="161"/>
      <c r="J128" s="161"/>
      <c r="K128" s="161"/>
      <c r="L128" s="161"/>
      <c r="M128" s="161"/>
      <c r="N128" s="161"/>
      <c r="O128" s="161"/>
      <c r="P128" s="161"/>
      <c r="Q128" s="161"/>
      <c r="R128" s="161"/>
      <c r="S128" s="161"/>
      <c r="T128" s="161"/>
      <c r="U128" s="161"/>
      <c r="V128" s="161"/>
      <c r="W128" s="161"/>
      <c r="X128" s="161"/>
    </row>
    <row r="129" spans="1:24" x14ac:dyDescent="0.55000000000000004">
      <c r="A129" s="161"/>
      <c r="B129" s="161"/>
      <c r="C129" s="161"/>
      <c r="D129" s="95">
        <v>41</v>
      </c>
      <c r="E129" s="96">
        <f t="shared" si="24"/>
        <v>2.46</v>
      </c>
      <c r="F129" s="96">
        <f>NORMDIST(E129,'HS Calculations'!F$63,'HS Calculations'!G$63/4,FALSE)+NORMDIST(E129,'HS Calculations'!F$64,'HS Calculations'!G$64/4,FALSE)+NORMDIST(E129,'HS Calculations'!F$65,'HS Calculations'!G$65/4,FALSE)+NORMDIST(E129,'HS Calculations'!F$66,'HS Calculations'!G$66/4,FALSE)+NORMDIST(E129,'HS Calculations'!F$67,'HS Calculations'!G$67/4,FALSE)</f>
        <v>6.040101798249493E-34</v>
      </c>
      <c r="G129" s="102">
        <f>NORMDIST(E129,'HS Calculations'!F$68,'HS Calculations'!G$68/4,FALSE)+NORMDIST(E129,'HS Calculations'!F$69,'HS Calculations'!G$69/4,FALSE)+NORMDIST(E129,'HS Calculations'!F$70,'HS Calculations'!G$70/4,FALSE)+NORMDIST(E129,'HS Calculations'!F$71,'HS Calculations'!G$71/4,FALSE)</f>
        <v>3.1853488650983663E-233</v>
      </c>
      <c r="H129" s="161"/>
      <c r="I129" s="161"/>
      <c r="J129" s="161"/>
      <c r="K129" s="161"/>
      <c r="L129" s="161"/>
      <c r="M129" s="161"/>
      <c r="N129" s="161"/>
      <c r="O129" s="161"/>
      <c r="P129" s="161"/>
      <c r="Q129" s="161"/>
      <c r="R129" s="161"/>
      <c r="S129" s="161"/>
      <c r="T129" s="161"/>
      <c r="U129" s="161"/>
      <c r="V129" s="161"/>
      <c r="W129" s="161"/>
      <c r="X129" s="161"/>
    </row>
    <row r="130" spans="1:24" x14ac:dyDescent="0.55000000000000004">
      <c r="A130" s="161"/>
      <c r="B130" s="161"/>
      <c r="C130" s="161"/>
      <c r="D130" s="95">
        <v>42</v>
      </c>
      <c r="E130" s="96">
        <f t="shared" si="24"/>
        <v>2.52</v>
      </c>
      <c r="F130" s="96">
        <f>NORMDIST(E130,'HS Calculations'!F$63,'HS Calculations'!G$63/4,FALSE)+NORMDIST(E130,'HS Calculations'!F$64,'HS Calculations'!G$64/4,FALSE)+NORMDIST(E130,'HS Calculations'!F$65,'HS Calculations'!G$65/4,FALSE)+NORMDIST(E130,'HS Calculations'!F$66,'HS Calculations'!G$66/4,FALSE)+NORMDIST(E130,'HS Calculations'!F$67,'HS Calculations'!G$67/4,FALSE)</f>
        <v>1.1886551988148873E-26</v>
      </c>
      <c r="G130" s="102">
        <f>NORMDIST(E130,'HS Calculations'!F$68,'HS Calculations'!G$68/4,FALSE)+NORMDIST(E130,'HS Calculations'!F$69,'HS Calculations'!G$69/4,FALSE)+NORMDIST(E130,'HS Calculations'!F$70,'HS Calculations'!G$70/4,FALSE)+NORMDIST(E130,'HS Calculations'!F$71,'HS Calculations'!G$71/4,FALSE)</f>
        <v>1.3958533938593607E-270</v>
      </c>
      <c r="H130" s="161"/>
      <c r="I130" s="161"/>
      <c r="J130" s="161"/>
      <c r="K130" s="161"/>
      <c r="L130" s="161"/>
      <c r="M130" s="161"/>
      <c r="N130" s="161"/>
      <c r="O130" s="161"/>
      <c r="P130" s="161"/>
      <c r="Q130" s="161"/>
      <c r="R130" s="161"/>
      <c r="S130" s="161"/>
      <c r="T130" s="161"/>
      <c r="U130" s="161"/>
      <c r="V130" s="161"/>
      <c r="W130" s="161"/>
      <c r="X130" s="161"/>
    </row>
    <row r="131" spans="1:24" x14ac:dyDescent="0.55000000000000004">
      <c r="A131" s="161"/>
      <c r="B131" s="161"/>
      <c r="C131" s="161"/>
      <c r="D131" s="95">
        <v>43</v>
      </c>
      <c r="E131" s="96">
        <f t="shared" si="24"/>
        <v>2.58</v>
      </c>
      <c r="F131" s="96">
        <f>NORMDIST(E131,'HS Calculations'!F$63,'HS Calculations'!G$63/4,FALSE)+NORMDIST(E131,'HS Calculations'!F$64,'HS Calculations'!G$64/4,FALSE)+NORMDIST(E131,'HS Calculations'!F$65,'HS Calculations'!G$65/4,FALSE)+NORMDIST(E131,'HS Calculations'!F$66,'HS Calculations'!G$66/4,FALSE)+NORMDIST(E131,'HS Calculations'!F$67,'HS Calculations'!G$67/4,FALSE)</f>
        <v>3.1267815829598656E-20</v>
      </c>
      <c r="G131" s="102">
        <f>NORMDIST(E131,'HS Calculations'!F$68,'HS Calculations'!G$68/4,FALSE)+NORMDIST(E131,'HS Calculations'!F$69,'HS Calculations'!G$69/4,FALSE)+NORMDIST(E131,'HS Calculations'!F$70,'HS Calculations'!G$70/4,FALSE)+NORMDIST(E131,'HS Calculations'!F$71,'HS Calculations'!G$71/4,FALSE)</f>
        <v>4.7566570365873821E-278</v>
      </c>
      <c r="H131" s="161"/>
      <c r="I131" s="161"/>
      <c r="J131" s="161"/>
      <c r="K131" s="161"/>
      <c r="L131" s="161"/>
      <c r="M131" s="161"/>
      <c r="N131" s="161"/>
      <c r="O131" s="161"/>
      <c r="P131" s="161"/>
      <c r="Q131" s="161"/>
      <c r="R131" s="161"/>
      <c r="S131" s="161"/>
      <c r="T131" s="161"/>
      <c r="U131" s="161"/>
      <c r="V131" s="161"/>
      <c r="W131" s="161"/>
      <c r="X131" s="161"/>
    </row>
    <row r="132" spans="1:24" x14ac:dyDescent="0.55000000000000004">
      <c r="A132" s="161"/>
      <c r="B132" s="161"/>
      <c r="C132" s="161"/>
      <c r="D132" s="95">
        <v>44</v>
      </c>
      <c r="E132" s="96">
        <f t="shared" si="24"/>
        <v>2.64</v>
      </c>
      <c r="F132" s="96">
        <f>NORMDIST(E132,'HS Calculations'!F$63,'HS Calculations'!G$63/4,FALSE)+NORMDIST(E132,'HS Calculations'!F$64,'HS Calculations'!G$64/4,FALSE)+NORMDIST(E132,'HS Calculations'!F$65,'HS Calculations'!G$65/4,FALSE)+NORMDIST(E132,'HS Calculations'!F$66,'HS Calculations'!G$66/4,FALSE)+NORMDIST(E132,'HS Calculations'!F$67,'HS Calculations'!G$67/4,FALSE)</f>
        <v>1.0994341215601066E-14</v>
      </c>
      <c r="G132" s="102">
        <f>NORMDIST(E132,'HS Calculations'!F$68,'HS Calculations'!G$68/4,FALSE)+NORMDIST(E132,'HS Calculations'!F$69,'HS Calculations'!G$69/4,FALSE)+NORMDIST(E132,'HS Calculations'!F$70,'HS Calculations'!G$70/4,FALSE)+NORMDIST(E132,'HS Calculations'!F$71,'HS Calculations'!G$71/4,FALSE)</f>
        <v>1.4355663879722871E-265</v>
      </c>
      <c r="H132" s="161"/>
      <c r="I132" s="161"/>
      <c r="J132" s="161"/>
      <c r="K132" s="161"/>
      <c r="L132" s="161"/>
      <c r="M132" s="161"/>
      <c r="N132" s="161"/>
      <c r="O132" s="161"/>
      <c r="P132" s="161"/>
      <c r="Q132" s="161"/>
      <c r="R132" s="161"/>
      <c r="S132" s="161"/>
      <c r="T132" s="161"/>
      <c r="U132" s="161"/>
      <c r="V132" s="161"/>
      <c r="W132" s="161"/>
      <c r="X132" s="161"/>
    </row>
    <row r="133" spans="1:24" x14ac:dyDescent="0.55000000000000004">
      <c r="A133" s="161"/>
      <c r="B133" s="161"/>
      <c r="C133" s="161"/>
      <c r="D133" s="95">
        <v>45</v>
      </c>
      <c r="E133" s="96">
        <f t="shared" si="24"/>
        <v>2.7</v>
      </c>
      <c r="F133" s="96">
        <f>NORMDIST(E133,'HS Calculations'!F$63,'HS Calculations'!G$63/4,FALSE)+NORMDIST(E133,'HS Calculations'!F$64,'HS Calculations'!G$64/4,FALSE)+NORMDIST(E133,'HS Calculations'!F$65,'HS Calculations'!G$65/4,FALSE)+NORMDIST(E133,'HS Calculations'!F$66,'HS Calculations'!G$66/4,FALSE)+NORMDIST(E133,'HS Calculations'!F$67,'HS Calculations'!G$67/4,FALSE)</f>
        <v>5.1673858620207843E-10</v>
      </c>
      <c r="G133" s="102">
        <f>NORMDIST(E133,'HS Calculations'!F$68,'HS Calculations'!G$68/4,FALSE)+NORMDIST(E133,'HS Calculations'!F$69,'HS Calculations'!G$69/4,FALSE)+NORMDIST(E133,'HS Calculations'!F$70,'HS Calculations'!G$70/4,FALSE)+NORMDIST(E133,'HS Calculations'!F$71,'HS Calculations'!G$71/4,FALSE)</f>
        <v>2.239851959413747E-253</v>
      </c>
      <c r="H133" s="161"/>
      <c r="I133" s="161"/>
      <c r="J133" s="161"/>
      <c r="K133" s="161"/>
      <c r="L133" s="161"/>
      <c r="M133" s="161"/>
      <c r="N133" s="161"/>
      <c r="O133" s="161"/>
      <c r="P133" s="161"/>
      <c r="Q133" s="161"/>
      <c r="R133" s="161"/>
      <c r="S133" s="161"/>
      <c r="T133" s="161"/>
      <c r="U133" s="161"/>
      <c r="V133" s="161"/>
      <c r="W133" s="161"/>
      <c r="X133" s="161"/>
    </row>
    <row r="134" spans="1:24" x14ac:dyDescent="0.55000000000000004">
      <c r="A134" s="161"/>
      <c r="B134" s="161"/>
      <c r="C134" s="161"/>
      <c r="D134" s="95">
        <v>46</v>
      </c>
      <c r="E134" s="96">
        <f t="shared" si="24"/>
        <v>2.76</v>
      </c>
      <c r="F134" s="96">
        <f>NORMDIST(E134,'HS Calculations'!F$63,'HS Calculations'!G$63/4,FALSE)+NORMDIST(E134,'HS Calculations'!F$64,'HS Calculations'!G$64/4,FALSE)+NORMDIST(E134,'HS Calculations'!F$65,'HS Calculations'!G$65/4,FALSE)+NORMDIST(E134,'HS Calculations'!F$66,'HS Calculations'!G$66/4,FALSE)+NORMDIST(E134,'HS Calculations'!F$67,'HS Calculations'!G$67/4,FALSE)</f>
        <v>3.2464041805381106E-6</v>
      </c>
      <c r="G134" s="102">
        <f>NORMDIST(E134,'HS Calculations'!F$68,'HS Calculations'!G$68/4,FALSE)+NORMDIST(E134,'HS Calculations'!F$69,'HS Calculations'!G$69/4,FALSE)+NORMDIST(E134,'HS Calculations'!F$70,'HS Calculations'!G$70/4,FALSE)+NORMDIST(E134,'HS Calculations'!F$71,'HS Calculations'!G$71/4,FALSE)</f>
        <v>1.8067162071052963E-241</v>
      </c>
      <c r="H134" s="161"/>
      <c r="I134" s="161"/>
      <c r="J134" s="161"/>
      <c r="K134" s="161"/>
      <c r="L134" s="161"/>
      <c r="M134" s="161"/>
      <c r="N134" s="161"/>
      <c r="O134" s="161"/>
      <c r="P134" s="161"/>
      <c r="Q134" s="161"/>
      <c r="R134" s="161"/>
      <c r="S134" s="161"/>
      <c r="T134" s="161"/>
      <c r="U134" s="161"/>
      <c r="V134" s="161"/>
      <c r="W134" s="161"/>
      <c r="X134" s="161"/>
    </row>
    <row r="135" spans="1:24" x14ac:dyDescent="0.55000000000000004">
      <c r="A135" s="161"/>
      <c r="B135" s="161"/>
      <c r="C135" s="161"/>
      <c r="D135" s="95">
        <v>47</v>
      </c>
      <c r="E135" s="96">
        <f t="shared" si="24"/>
        <v>2.82</v>
      </c>
      <c r="F135" s="96">
        <f>NORMDIST(E135,'HS Calculations'!F$63,'HS Calculations'!G$63/4,FALSE)+NORMDIST(E135,'HS Calculations'!F$64,'HS Calculations'!G$64/4,FALSE)+NORMDIST(E135,'HS Calculations'!F$65,'HS Calculations'!G$65/4,FALSE)+NORMDIST(E135,'HS Calculations'!F$66,'HS Calculations'!G$66/4,FALSE)+NORMDIST(E135,'HS Calculations'!F$67,'HS Calculations'!G$67/4,FALSE)</f>
        <v>2.72624134810639E-3</v>
      </c>
      <c r="G135" s="102">
        <f>NORMDIST(E135,'HS Calculations'!F$68,'HS Calculations'!G$68/4,FALSE)+NORMDIST(E135,'HS Calculations'!F$69,'HS Calculations'!G$69/4,FALSE)+NORMDIST(E135,'HS Calculations'!F$70,'HS Calculations'!G$70/4,FALSE)+NORMDIST(E135,'HS Calculations'!F$71,'HS Calculations'!G$71/4,FALSE)</f>
        <v>7.5341655241929909E-230</v>
      </c>
      <c r="H135" s="161"/>
      <c r="I135" s="161"/>
      <c r="J135" s="161"/>
      <c r="K135" s="161"/>
      <c r="L135" s="161"/>
      <c r="M135" s="161"/>
      <c r="N135" s="161"/>
      <c r="O135" s="161"/>
      <c r="P135" s="161"/>
      <c r="Q135" s="161"/>
      <c r="R135" s="161"/>
      <c r="S135" s="161"/>
      <c r="T135" s="161"/>
      <c r="U135" s="161"/>
      <c r="V135" s="161"/>
      <c r="W135" s="161"/>
      <c r="X135" s="161"/>
    </row>
    <row r="136" spans="1:24" x14ac:dyDescent="0.55000000000000004">
      <c r="A136" s="161"/>
      <c r="B136" s="161"/>
      <c r="C136" s="161"/>
      <c r="D136" s="95">
        <v>48</v>
      </c>
      <c r="E136" s="96">
        <f t="shared" si="24"/>
        <v>2.88</v>
      </c>
      <c r="F136" s="96">
        <f>NORMDIST(E136,'HS Calculations'!F$63,'HS Calculations'!G$63/4,FALSE)+NORMDIST(E136,'HS Calculations'!F$64,'HS Calculations'!G$64/4,FALSE)+NORMDIST(E136,'HS Calculations'!F$65,'HS Calculations'!G$65/4,FALSE)+NORMDIST(E136,'HS Calculations'!F$66,'HS Calculations'!G$66/4,FALSE)+NORMDIST(E136,'HS Calculations'!F$67,'HS Calculations'!G$67/4,FALSE)</f>
        <v>0.30602438003270138</v>
      </c>
      <c r="G136" s="102">
        <f>NORMDIST(E136,'HS Calculations'!F$68,'HS Calculations'!G$68/4,FALSE)+NORMDIST(E136,'HS Calculations'!F$69,'HS Calculations'!G$69/4,FALSE)+NORMDIST(E136,'HS Calculations'!F$70,'HS Calculations'!G$70/4,FALSE)+NORMDIST(E136,'HS Calculations'!F$71,'HS Calculations'!G$71/4,FALSE)</f>
        <v>1.6242578181709391E-218</v>
      </c>
      <c r="H136" s="161"/>
      <c r="I136" s="161"/>
      <c r="J136" s="161"/>
      <c r="K136" s="161"/>
      <c r="L136" s="161"/>
      <c r="M136" s="161"/>
      <c r="N136" s="161"/>
      <c r="O136" s="161"/>
      <c r="P136" s="161"/>
      <c r="Q136" s="161"/>
      <c r="R136" s="161"/>
      <c r="S136" s="161"/>
      <c r="T136" s="161"/>
      <c r="U136" s="161"/>
      <c r="V136" s="161"/>
      <c r="W136" s="161"/>
      <c r="X136" s="161"/>
    </row>
    <row r="137" spans="1:24" x14ac:dyDescent="0.55000000000000004">
      <c r="A137" s="161"/>
      <c r="B137" s="161"/>
      <c r="C137" s="161"/>
      <c r="D137" s="95">
        <v>49</v>
      </c>
      <c r="E137" s="96">
        <f t="shared" si="24"/>
        <v>2.94</v>
      </c>
      <c r="F137" s="96">
        <f>NORMDIST(E137,'HS Calculations'!F$63,'HS Calculations'!G$63/4,FALSE)+NORMDIST(E137,'HS Calculations'!F$64,'HS Calculations'!G$64/4,FALSE)+NORMDIST(E137,'HS Calculations'!F$65,'HS Calculations'!G$65/4,FALSE)+NORMDIST(E137,'HS Calculations'!F$66,'HS Calculations'!G$66/4,FALSE)+NORMDIST(E137,'HS Calculations'!F$67,'HS Calculations'!G$67/4,FALSE)</f>
        <v>4.5917450692676187</v>
      </c>
      <c r="G137" s="102">
        <f>NORMDIST(E137,'HS Calculations'!F$68,'HS Calculations'!G$68/4,FALSE)+NORMDIST(E137,'HS Calculations'!F$69,'HS Calculations'!G$69/4,FALSE)+NORMDIST(E137,'HS Calculations'!F$70,'HS Calculations'!G$70/4,FALSE)+NORMDIST(E137,'HS Calculations'!F$71,'HS Calculations'!G$71/4,FALSE)</f>
        <v>1.8102950586983037E-207</v>
      </c>
      <c r="H137" s="161"/>
      <c r="I137" s="161"/>
      <c r="J137" s="161"/>
      <c r="K137" s="161"/>
      <c r="L137" s="161"/>
      <c r="M137" s="161"/>
      <c r="N137" s="161"/>
      <c r="O137" s="161"/>
      <c r="P137" s="161"/>
      <c r="Q137" s="161"/>
      <c r="R137" s="161"/>
      <c r="S137" s="161"/>
      <c r="T137" s="161"/>
      <c r="U137" s="161"/>
      <c r="V137" s="161"/>
      <c r="W137" s="161"/>
      <c r="X137" s="161"/>
    </row>
    <row r="138" spans="1:24" x14ac:dyDescent="0.55000000000000004">
      <c r="A138" s="161"/>
      <c r="B138" s="161"/>
      <c r="C138" s="161"/>
      <c r="D138" s="95">
        <v>50</v>
      </c>
      <c r="E138" s="96">
        <f t="shared" si="24"/>
        <v>3</v>
      </c>
      <c r="F138" s="96">
        <f>NORMDIST(E138,'HS Calculations'!F$63,'HS Calculations'!G$63/4,FALSE)+NORMDIST(E138,'HS Calculations'!F$64,'HS Calculations'!G$64/4,FALSE)+NORMDIST(E138,'HS Calculations'!F$65,'HS Calculations'!G$65/4,FALSE)+NORMDIST(E138,'HS Calculations'!F$66,'HS Calculations'!G$66/4,FALSE)+NORMDIST(E138,'HS Calculations'!F$67,'HS Calculations'!G$67/4,FALSE)</f>
        <v>9.2093615850698676</v>
      </c>
      <c r="G138" s="102">
        <f>NORMDIST(E138,'HS Calculations'!F$68,'HS Calculations'!G$68/4,FALSE)+NORMDIST(E138,'HS Calculations'!F$69,'HS Calculations'!G$69/4,FALSE)+NORMDIST(E138,'HS Calculations'!F$70,'HS Calculations'!G$70/4,FALSE)+NORMDIST(E138,'HS Calculations'!F$71,'HS Calculations'!G$71/4,FALSE)</f>
        <v>1.043081775803644E-196</v>
      </c>
      <c r="H138" s="161"/>
      <c r="I138" s="161"/>
      <c r="J138" s="161"/>
      <c r="K138" s="161"/>
      <c r="L138" s="161"/>
      <c r="M138" s="161"/>
      <c r="N138" s="161"/>
      <c r="O138" s="161"/>
      <c r="P138" s="161"/>
      <c r="Q138" s="161"/>
      <c r="R138" s="161"/>
      <c r="S138" s="161"/>
      <c r="T138" s="161"/>
      <c r="U138" s="161"/>
      <c r="V138" s="161"/>
      <c r="W138" s="161"/>
      <c r="X138" s="161"/>
    </row>
    <row r="139" spans="1:24" x14ac:dyDescent="0.55000000000000004">
      <c r="A139" s="161"/>
      <c r="B139" s="161"/>
      <c r="C139" s="161"/>
      <c r="D139" s="95">
        <v>51</v>
      </c>
      <c r="E139" s="96">
        <f t="shared" si="24"/>
        <v>3.06</v>
      </c>
      <c r="F139" s="96">
        <f>NORMDIST(E139,'HS Calculations'!F$63,'HS Calculations'!G$63/4,FALSE)+NORMDIST(E139,'HS Calculations'!F$64,'HS Calculations'!G$64/4,FALSE)+NORMDIST(E139,'HS Calculations'!F$65,'HS Calculations'!G$65/4,FALSE)+NORMDIST(E139,'HS Calculations'!F$66,'HS Calculations'!G$66/4,FALSE)+NORMDIST(E139,'HS Calculations'!F$67,'HS Calculations'!G$67/4,FALSE)</f>
        <v>2.4689443246425951</v>
      </c>
      <c r="G139" s="102">
        <f>NORMDIST(E139,'HS Calculations'!F$68,'HS Calculations'!G$68/4,FALSE)+NORMDIST(E139,'HS Calculations'!F$69,'HS Calculations'!G$69/4,FALSE)+NORMDIST(E139,'HS Calculations'!F$70,'HS Calculations'!G$70/4,FALSE)+NORMDIST(E139,'HS Calculations'!F$71,'HS Calculations'!G$71/4,FALSE)</f>
        <v>3.1071480063652522E-186</v>
      </c>
      <c r="H139" s="161"/>
      <c r="I139" s="161"/>
      <c r="J139" s="161"/>
      <c r="K139" s="161"/>
      <c r="L139" s="161"/>
      <c r="M139" s="161"/>
      <c r="N139" s="161"/>
      <c r="O139" s="161"/>
      <c r="P139" s="161"/>
      <c r="Q139" s="161"/>
      <c r="R139" s="161"/>
      <c r="S139" s="161"/>
      <c r="T139" s="161"/>
      <c r="U139" s="161"/>
      <c r="V139" s="161"/>
      <c r="W139" s="161"/>
      <c r="X139" s="161"/>
    </row>
    <row r="140" spans="1:24" x14ac:dyDescent="0.55000000000000004">
      <c r="A140" s="161"/>
      <c r="B140" s="161"/>
      <c r="C140" s="161"/>
      <c r="D140" s="95">
        <v>52</v>
      </c>
      <c r="E140" s="96">
        <f t="shared" si="24"/>
        <v>3.12</v>
      </c>
      <c r="F140" s="96">
        <f>NORMDIST(E140,'HS Calculations'!F$63,'HS Calculations'!G$63/4,FALSE)+NORMDIST(E140,'HS Calculations'!F$64,'HS Calculations'!G$64/4,FALSE)+NORMDIST(E140,'HS Calculations'!F$65,'HS Calculations'!G$65/4,FALSE)+NORMDIST(E140,'HS Calculations'!F$66,'HS Calculations'!G$66/4,FALSE)+NORMDIST(E140,'HS Calculations'!F$67,'HS Calculations'!G$67/4,FALSE)</f>
        <v>8.8475511754220887E-2</v>
      </c>
      <c r="G140" s="102">
        <f>NORMDIST(E140,'HS Calculations'!F$68,'HS Calculations'!G$68/4,FALSE)+NORMDIST(E140,'HS Calculations'!F$69,'HS Calculations'!G$69/4,FALSE)+NORMDIST(E140,'HS Calculations'!F$70,'HS Calculations'!G$70/4,FALSE)+NORMDIST(E140,'HS Calculations'!F$71,'HS Calculations'!G$71/4,FALSE)</f>
        <v>4.7849798789677276E-176</v>
      </c>
      <c r="H140" s="161"/>
      <c r="I140" s="161"/>
      <c r="J140" s="161"/>
      <c r="K140" s="161"/>
      <c r="L140" s="161"/>
      <c r="M140" s="161"/>
      <c r="N140" s="161"/>
      <c r="O140" s="161"/>
      <c r="P140" s="161"/>
      <c r="Q140" s="161"/>
      <c r="R140" s="161"/>
      <c r="S140" s="161"/>
      <c r="T140" s="161"/>
      <c r="U140" s="161"/>
      <c r="V140" s="161"/>
      <c r="W140" s="161"/>
      <c r="X140" s="161"/>
    </row>
    <row r="141" spans="1:24" x14ac:dyDescent="0.55000000000000004">
      <c r="A141" s="161"/>
      <c r="B141" s="161"/>
      <c r="C141" s="161"/>
      <c r="D141" s="95">
        <v>53</v>
      </c>
      <c r="E141" s="96">
        <f t="shared" si="24"/>
        <v>3.18</v>
      </c>
      <c r="F141" s="96">
        <f>NORMDIST(E141,'HS Calculations'!F$63,'HS Calculations'!G$63/4,FALSE)+NORMDIST(E141,'HS Calculations'!F$64,'HS Calculations'!G$64/4,FALSE)+NORMDIST(E141,'HS Calculations'!F$65,'HS Calculations'!G$65/4,FALSE)+NORMDIST(E141,'HS Calculations'!F$66,'HS Calculations'!G$66/4,FALSE)+NORMDIST(E141,'HS Calculations'!F$67,'HS Calculations'!G$67/4,FALSE)</f>
        <v>4.2380383776660164E-4</v>
      </c>
      <c r="G141" s="102">
        <f>NORMDIST(E141,'HS Calculations'!F$68,'HS Calculations'!G$68/4,FALSE)+NORMDIST(E141,'HS Calculations'!F$69,'HS Calculations'!G$69/4,FALSE)+NORMDIST(E141,'HS Calculations'!F$70,'HS Calculations'!G$70/4,FALSE)+NORMDIST(E141,'HS Calculations'!F$71,'HS Calculations'!G$71/4,FALSE)</f>
        <v>3.8095430207432914E-166</v>
      </c>
      <c r="H141" s="161"/>
      <c r="I141" s="161"/>
      <c r="J141" s="161"/>
      <c r="K141" s="161"/>
      <c r="L141" s="161"/>
      <c r="M141" s="161"/>
      <c r="N141" s="161"/>
      <c r="O141" s="161"/>
      <c r="P141" s="161"/>
      <c r="Q141" s="161"/>
      <c r="R141" s="161"/>
      <c r="S141" s="161"/>
      <c r="T141" s="161"/>
      <c r="U141" s="161"/>
      <c r="V141" s="161"/>
      <c r="W141" s="161"/>
      <c r="X141" s="161"/>
    </row>
    <row r="142" spans="1:24" x14ac:dyDescent="0.55000000000000004">
      <c r="A142" s="161"/>
      <c r="B142" s="161"/>
      <c r="C142" s="161"/>
      <c r="D142" s="95">
        <v>54</v>
      </c>
      <c r="E142" s="96">
        <f t="shared" si="24"/>
        <v>3.24</v>
      </c>
      <c r="F142" s="96">
        <f>NORMDIST(E142,'HS Calculations'!F$63,'HS Calculations'!G$63/4,FALSE)+NORMDIST(E142,'HS Calculations'!F$64,'HS Calculations'!G$64/4,FALSE)+NORMDIST(E142,'HS Calculations'!F$65,'HS Calculations'!G$65/4,FALSE)+NORMDIST(E142,'HS Calculations'!F$66,'HS Calculations'!G$66/4,FALSE)+NORMDIST(E142,'HS Calculations'!F$67,'HS Calculations'!G$67/4,FALSE)</f>
        <v>2.7135429629021876E-7</v>
      </c>
      <c r="G142" s="102">
        <f>NORMDIST(E142,'HS Calculations'!F$68,'HS Calculations'!G$68/4,FALSE)+NORMDIST(E142,'HS Calculations'!F$69,'HS Calculations'!G$69/4,FALSE)+NORMDIST(E142,'HS Calculations'!F$70,'HS Calculations'!G$70/4,FALSE)+NORMDIST(E142,'HS Calculations'!F$71,'HS Calculations'!G$71/4,FALSE)</f>
        <v>1.5679789948966564E-156</v>
      </c>
      <c r="H142" s="161"/>
      <c r="I142" s="161"/>
      <c r="J142" s="161"/>
      <c r="K142" s="161"/>
      <c r="L142" s="161"/>
      <c r="M142" s="161"/>
      <c r="N142" s="161"/>
      <c r="O142" s="161"/>
      <c r="P142" s="161"/>
      <c r="Q142" s="161"/>
      <c r="R142" s="161"/>
      <c r="S142" s="161"/>
      <c r="T142" s="161"/>
      <c r="U142" s="161"/>
      <c r="V142" s="161"/>
      <c r="W142" s="161"/>
      <c r="X142" s="161"/>
    </row>
    <row r="143" spans="1:24" x14ac:dyDescent="0.55000000000000004">
      <c r="A143" s="161"/>
      <c r="B143" s="161"/>
      <c r="C143" s="161"/>
      <c r="D143" s="95">
        <v>55</v>
      </c>
      <c r="E143" s="96">
        <f t="shared" si="24"/>
        <v>3.3</v>
      </c>
      <c r="F143" s="96">
        <f>NORMDIST(E143,'HS Calculations'!F$63,'HS Calculations'!G$63/4,FALSE)+NORMDIST(E143,'HS Calculations'!F$64,'HS Calculations'!G$64/4,FALSE)+NORMDIST(E143,'HS Calculations'!F$65,'HS Calculations'!G$65/4,FALSE)+NORMDIST(E143,'HS Calculations'!F$66,'HS Calculations'!G$66/4,FALSE)+NORMDIST(E143,'HS Calculations'!F$67,'HS Calculations'!G$67/4,FALSE)</f>
        <v>2.3224080812039942E-11</v>
      </c>
      <c r="G143" s="102">
        <f>NORMDIST(E143,'HS Calculations'!F$68,'HS Calculations'!G$68/4,FALSE)+NORMDIST(E143,'HS Calculations'!F$69,'HS Calculations'!G$69/4,FALSE)+NORMDIST(E143,'HS Calculations'!F$70,'HS Calculations'!G$70/4,FALSE)+NORMDIST(E143,'HS Calculations'!F$71,'HS Calculations'!G$71/4,FALSE)</f>
        <v>3.3364313256519286E-147</v>
      </c>
      <c r="H143" s="161"/>
      <c r="I143" s="161"/>
      <c r="J143" s="161"/>
      <c r="K143" s="161"/>
      <c r="L143" s="161"/>
      <c r="M143" s="161"/>
      <c r="N143" s="161"/>
      <c r="O143" s="161"/>
      <c r="P143" s="161"/>
      <c r="Q143" s="161"/>
      <c r="R143" s="161"/>
      <c r="S143" s="161"/>
      <c r="T143" s="161"/>
      <c r="U143" s="161"/>
      <c r="V143" s="161"/>
      <c r="W143" s="161"/>
      <c r="X143" s="161"/>
    </row>
    <row r="144" spans="1:24" x14ac:dyDescent="0.55000000000000004">
      <c r="A144" s="161"/>
      <c r="B144" s="161"/>
      <c r="C144" s="161"/>
      <c r="D144" s="95">
        <v>56</v>
      </c>
      <c r="E144" s="96">
        <f t="shared" si="24"/>
        <v>3.36</v>
      </c>
      <c r="F144" s="96">
        <f>NORMDIST(E144,'HS Calculations'!F$63,'HS Calculations'!G$63/4,FALSE)+NORMDIST(E144,'HS Calculations'!F$64,'HS Calculations'!G$64/4,FALSE)+NORMDIST(E144,'HS Calculations'!F$65,'HS Calculations'!G$65/4,FALSE)+NORMDIST(E144,'HS Calculations'!F$66,'HS Calculations'!G$66/4,FALSE)+NORMDIST(E144,'HS Calculations'!F$67,'HS Calculations'!G$67/4,FALSE)</f>
        <v>2.6568704653338169E-16</v>
      </c>
      <c r="G144" s="102">
        <f>NORMDIST(E144,'HS Calculations'!F$68,'HS Calculations'!G$68/4,FALSE)+NORMDIST(E144,'HS Calculations'!F$69,'HS Calculations'!G$69/4,FALSE)+NORMDIST(E144,'HS Calculations'!F$70,'HS Calculations'!G$70/4,FALSE)+NORMDIST(E144,'HS Calculations'!F$71,'HS Calculations'!G$71/4,FALSE)</f>
        <v>3.6702760635228936E-138</v>
      </c>
      <c r="H144" s="161"/>
      <c r="I144" s="161"/>
      <c r="J144" s="161"/>
      <c r="K144" s="161"/>
      <c r="L144" s="161"/>
      <c r="M144" s="161"/>
      <c r="N144" s="161"/>
      <c r="O144" s="161"/>
      <c r="P144" s="161"/>
      <c r="Q144" s="161"/>
      <c r="R144" s="161"/>
      <c r="S144" s="161"/>
      <c r="T144" s="161"/>
      <c r="U144" s="161"/>
      <c r="V144" s="161"/>
      <c r="W144" s="161"/>
      <c r="X144" s="161"/>
    </row>
    <row r="145" spans="1:24" x14ac:dyDescent="0.55000000000000004">
      <c r="A145" s="161"/>
      <c r="B145" s="161"/>
      <c r="C145" s="161"/>
      <c r="D145" s="95">
        <v>57</v>
      </c>
      <c r="E145" s="96">
        <f t="shared" si="24"/>
        <v>3.42</v>
      </c>
      <c r="F145" s="96">
        <f>NORMDIST(E145,'HS Calculations'!F$63,'HS Calculations'!G$63/4,FALSE)+NORMDIST(E145,'HS Calculations'!F$64,'HS Calculations'!G$64/4,FALSE)+NORMDIST(E145,'HS Calculations'!F$65,'HS Calculations'!G$65/4,FALSE)+NORMDIST(E145,'HS Calculations'!F$66,'HS Calculations'!G$66/4,FALSE)+NORMDIST(E145,'HS Calculations'!F$67,'HS Calculations'!G$67/4,FALSE)</f>
        <v>4.062863608593128E-22</v>
      </c>
      <c r="G145" s="102">
        <f>NORMDIST(E145,'HS Calculations'!F$68,'HS Calculations'!G$68/4,FALSE)+NORMDIST(E145,'HS Calculations'!F$69,'HS Calculations'!G$69/4,FALSE)+NORMDIST(E145,'HS Calculations'!F$70,'HS Calculations'!G$70/4,FALSE)+NORMDIST(E145,'HS Calculations'!F$71,'HS Calculations'!G$71/4,FALSE)</f>
        <v>2.0873239883862295E-129</v>
      </c>
      <c r="H145" s="161"/>
      <c r="I145" s="161"/>
      <c r="J145" s="161"/>
      <c r="K145" s="161"/>
      <c r="L145" s="161"/>
      <c r="M145" s="161"/>
      <c r="N145" s="161"/>
      <c r="O145" s="161"/>
      <c r="P145" s="161"/>
      <c r="Q145" s="161"/>
      <c r="R145" s="161"/>
      <c r="S145" s="161"/>
      <c r="T145" s="161"/>
      <c r="U145" s="161"/>
      <c r="V145" s="161"/>
      <c r="W145" s="161"/>
      <c r="X145" s="161"/>
    </row>
    <row r="146" spans="1:24" x14ac:dyDescent="0.55000000000000004">
      <c r="A146" s="161"/>
      <c r="B146" s="161"/>
      <c r="C146" s="161"/>
      <c r="D146" s="95">
        <v>58</v>
      </c>
      <c r="E146" s="96">
        <f t="shared" si="24"/>
        <v>3.48</v>
      </c>
      <c r="F146" s="96">
        <f>NORMDIST(E146,'HS Calculations'!F$63,'HS Calculations'!G$63/4,FALSE)+NORMDIST(E146,'HS Calculations'!F$64,'HS Calculations'!G$64/4,FALSE)+NORMDIST(E146,'HS Calculations'!F$65,'HS Calculations'!G$65/4,FALSE)+NORMDIST(E146,'HS Calculations'!F$66,'HS Calculations'!G$66/4,FALSE)+NORMDIST(E146,'HS Calculations'!F$67,'HS Calculations'!G$67/4,FALSE)</f>
        <v>8.304703285589855E-29</v>
      </c>
      <c r="G146" s="102">
        <f>NORMDIST(E146,'HS Calculations'!F$68,'HS Calculations'!G$68/4,FALSE)+NORMDIST(E146,'HS Calculations'!F$69,'HS Calculations'!G$69/4,FALSE)+NORMDIST(E146,'HS Calculations'!F$70,'HS Calculations'!G$70/4,FALSE)+NORMDIST(E146,'HS Calculations'!F$71,'HS Calculations'!G$71/4,FALSE)</f>
        <v>6.1369924454218251E-121</v>
      </c>
      <c r="H146" s="161"/>
      <c r="I146" s="161"/>
      <c r="J146" s="161"/>
      <c r="K146" s="161"/>
      <c r="L146" s="161"/>
      <c r="M146" s="161"/>
      <c r="N146" s="161"/>
      <c r="O146" s="161"/>
      <c r="P146" s="161"/>
      <c r="Q146" s="161"/>
      <c r="R146" s="161"/>
      <c r="S146" s="161"/>
      <c r="T146" s="161"/>
      <c r="U146" s="161"/>
      <c r="V146" s="161"/>
      <c r="W146" s="161"/>
      <c r="X146" s="161"/>
    </row>
    <row r="147" spans="1:24" x14ac:dyDescent="0.55000000000000004">
      <c r="A147" s="161"/>
      <c r="B147" s="161"/>
      <c r="C147" s="161"/>
      <c r="D147" s="95">
        <v>59</v>
      </c>
      <c r="E147" s="96">
        <f t="shared" si="24"/>
        <v>3.54</v>
      </c>
      <c r="F147" s="96">
        <f>NORMDIST(E147,'HS Calculations'!F$63,'HS Calculations'!G$63/4,FALSE)+NORMDIST(E147,'HS Calculations'!F$64,'HS Calculations'!G$64/4,FALSE)+NORMDIST(E147,'HS Calculations'!F$65,'HS Calculations'!G$65/4,FALSE)+NORMDIST(E147,'HS Calculations'!F$66,'HS Calculations'!G$66/4,FALSE)+NORMDIST(E147,'HS Calculations'!F$67,'HS Calculations'!G$67/4,FALSE)</f>
        <v>2.2690601708971846E-36</v>
      </c>
      <c r="G147" s="102">
        <f>NORMDIST(E147,'HS Calculations'!F$68,'HS Calculations'!G$68/4,FALSE)+NORMDIST(E147,'HS Calculations'!F$69,'HS Calculations'!G$69/4,FALSE)+NORMDIST(E147,'HS Calculations'!F$70,'HS Calculations'!G$70/4,FALSE)+NORMDIST(E147,'HS Calculations'!F$71,'HS Calculations'!G$71/4,FALSE)</f>
        <v>9.32815823979892E-113</v>
      </c>
      <c r="H147" s="161"/>
      <c r="I147" s="161"/>
      <c r="J147" s="161"/>
      <c r="K147" s="161"/>
      <c r="L147" s="161"/>
      <c r="M147" s="161"/>
      <c r="N147" s="161"/>
      <c r="O147" s="161"/>
      <c r="P147" s="161"/>
      <c r="Q147" s="161"/>
      <c r="R147" s="161"/>
      <c r="S147" s="161"/>
      <c r="T147" s="161"/>
      <c r="U147" s="161"/>
      <c r="V147" s="161"/>
      <c r="W147" s="161"/>
      <c r="X147" s="161"/>
    </row>
    <row r="148" spans="1:24" x14ac:dyDescent="0.55000000000000004">
      <c r="A148" s="161"/>
      <c r="B148" s="161"/>
      <c r="C148" s="161"/>
      <c r="D148" s="95">
        <v>60</v>
      </c>
      <c r="E148" s="96">
        <f t="shared" si="24"/>
        <v>3.6</v>
      </c>
      <c r="F148" s="96">
        <f>NORMDIST(E148,'HS Calculations'!F$63,'HS Calculations'!G$63/4,FALSE)+NORMDIST(E148,'HS Calculations'!F$64,'HS Calculations'!G$64/4,FALSE)+NORMDIST(E148,'HS Calculations'!F$65,'HS Calculations'!G$65/4,FALSE)+NORMDIST(E148,'HS Calculations'!F$66,'HS Calculations'!G$66/4,FALSE)+NORMDIST(E148,'HS Calculations'!F$67,'HS Calculations'!G$67/4,FALSE)</f>
        <v>8.2870110892076053E-45</v>
      </c>
      <c r="G148" s="102">
        <f>NORMDIST(E148,'HS Calculations'!F$68,'HS Calculations'!G$68/4,FALSE)+NORMDIST(E148,'HS Calculations'!F$69,'HS Calculations'!G$69/4,FALSE)+NORMDIST(E148,'HS Calculations'!F$70,'HS Calculations'!G$70/4,FALSE)+NORMDIST(E148,'HS Calculations'!F$71,'HS Calculations'!G$71/4,FALSE)</f>
        <v>7.3301154070879774E-105</v>
      </c>
      <c r="H148" s="161"/>
      <c r="I148" s="161"/>
      <c r="J148" s="161"/>
      <c r="K148" s="161"/>
      <c r="L148" s="161"/>
      <c r="M148" s="161"/>
      <c r="N148" s="161"/>
      <c r="O148" s="161"/>
      <c r="P148" s="161"/>
      <c r="Q148" s="161"/>
      <c r="R148" s="161"/>
      <c r="S148" s="161"/>
      <c r="T148" s="161"/>
      <c r="U148" s="161"/>
      <c r="V148" s="161"/>
      <c r="W148" s="161"/>
      <c r="X148" s="161"/>
    </row>
    <row r="149" spans="1:24" x14ac:dyDescent="0.55000000000000004">
      <c r="A149" s="161"/>
      <c r="B149" s="161"/>
      <c r="C149" s="161"/>
      <c r="D149" s="95">
        <v>61</v>
      </c>
      <c r="E149" s="96">
        <f t="shared" si="24"/>
        <v>3.66</v>
      </c>
      <c r="F149" s="96">
        <f>NORMDIST(E149,'HS Calculations'!F$63,'HS Calculations'!G$63/4,FALSE)+NORMDIST(E149,'HS Calculations'!F$64,'HS Calculations'!G$64/4,FALSE)+NORMDIST(E149,'HS Calculations'!F$65,'HS Calculations'!G$65/4,FALSE)+NORMDIST(E149,'HS Calculations'!F$66,'HS Calculations'!G$66/4,FALSE)+NORMDIST(E149,'HS Calculations'!F$67,'HS Calculations'!G$67/4,FALSE)</f>
        <v>4.0455711391651144E-54</v>
      </c>
      <c r="G149" s="102">
        <f>NORMDIST(E149,'HS Calculations'!F$68,'HS Calculations'!G$68/4,FALSE)+NORMDIST(E149,'HS Calculations'!F$69,'HS Calculations'!G$69/4,FALSE)+NORMDIST(E149,'HS Calculations'!F$70,'HS Calculations'!G$70/4,FALSE)+NORMDIST(E149,'HS Calculations'!F$71,'HS Calculations'!G$71/4,FALSE)</f>
        <v>2.9778328158223445E-97</v>
      </c>
      <c r="H149" s="161"/>
      <c r="I149" s="161"/>
      <c r="J149" s="161"/>
      <c r="K149" s="161"/>
      <c r="L149" s="161"/>
      <c r="M149" s="161"/>
      <c r="N149" s="161"/>
      <c r="O149" s="161"/>
      <c r="P149" s="161"/>
      <c r="Q149" s="161"/>
      <c r="R149" s="161"/>
      <c r="S149" s="161"/>
      <c r="T149" s="161"/>
      <c r="U149" s="161"/>
      <c r="V149" s="161"/>
      <c r="W149" s="161"/>
      <c r="X149" s="161"/>
    </row>
    <row r="150" spans="1:24" x14ac:dyDescent="0.55000000000000004">
      <c r="A150" s="161"/>
      <c r="B150" s="161"/>
      <c r="C150" s="161"/>
      <c r="D150" s="95">
        <v>62</v>
      </c>
      <c r="E150" s="96">
        <f t="shared" si="24"/>
        <v>3.72</v>
      </c>
      <c r="F150" s="96">
        <f>NORMDIST(E150,'HS Calculations'!F$63,'HS Calculations'!G$63/4,FALSE)+NORMDIST(E150,'HS Calculations'!F$64,'HS Calculations'!G$64/4,FALSE)+NORMDIST(E150,'HS Calculations'!F$65,'HS Calculations'!G$65/4,FALSE)+NORMDIST(E150,'HS Calculations'!F$66,'HS Calculations'!G$66/4,FALSE)+NORMDIST(E150,'HS Calculations'!F$67,'HS Calculations'!G$67/4,FALSE)</f>
        <v>2.6399261617149082E-64</v>
      </c>
      <c r="G150" s="102">
        <f>NORMDIST(E150,'HS Calculations'!F$68,'HS Calculations'!G$68/4,FALSE)+NORMDIST(E150,'HS Calculations'!F$69,'HS Calculations'!G$69/4,FALSE)+NORMDIST(E150,'HS Calculations'!F$70,'HS Calculations'!G$70/4,FALSE)+NORMDIST(E150,'HS Calculations'!F$71,'HS Calculations'!G$71/4,FALSE)</f>
        <v>6.2540939695694727E-90</v>
      </c>
      <c r="H150" s="161"/>
      <c r="I150" s="161"/>
      <c r="J150" s="161"/>
      <c r="K150" s="161"/>
      <c r="L150" s="161"/>
      <c r="M150" s="161"/>
      <c r="N150" s="161"/>
      <c r="O150" s="161"/>
      <c r="P150" s="161"/>
      <c r="Q150" s="161"/>
      <c r="R150" s="161"/>
      <c r="S150" s="161"/>
      <c r="T150" s="161"/>
      <c r="U150" s="161"/>
      <c r="V150" s="161"/>
      <c r="W150" s="161"/>
      <c r="X150" s="161"/>
    </row>
    <row r="151" spans="1:24" x14ac:dyDescent="0.55000000000000004">
      <c r="A151" s="161"/>
      <c r="B151" s="161"/>
      <c r="C151" s="161"/>
      <c r="D151" s="95">
        <v>63</v>
      </c>
      <c r="E151" s="96">
        <f t="shared" si="24"/>
        <v>3.78</v>
      </c>
      <c r="F151" s="96">
        <f>NORMDIST(E151,'HS Calculations'!F$63,'HS Calculations'!G$63/4,FALSE)+NORMDIST(E151,'HS Calculations'!F$64,'HS Calculations'!G$64/4,FALSE)+NORMDIST(E151,'HS Calculations'!F$65,'HS Calculations'!G$65/4,FALSE)+NORMDIST(E151,'HS Calculations'!F$66,'HS Calculations'!G$66/4,FALSE)+NORMDIST(E151,'HS Calculations'!F$67,'HS Calculations'!G$67/4,FALSE)</f>
        <v>2.3026807611639154E-75</v>
      </c>
      <c r="G151" s="102">
        <f>NORMDIST(E151,'HS Calculations'!F$68,'HS Calculations'!G$68/4,FALSE)+NORMDIST(E151,'HS Calculations'!F$69,'HS Calculations'!G$69/4,FALSE)+NORMDIST(E151,'HS Calculations'!F$70,'HS Calculations'!G$70/4,FALSE)+NORMDIST(E151,'HS Calculations'!F$71,'HS Calculations'!G$71/4,FALSE)</f>
        <v>6.7905208143569942E-83</v>
      </c>
      <c r="H151" s="161"/>
      <c r="I151" s="161"/>
      <c r="J151" s="161"/>
      <c r="K151" s="161"/>
      <c r="L151" s="161"/>
      <c r="M151" s="161"/>
      <c r="N151" s="161"/>
      <c r="O151" s="161"/>
      <c r="P151" s="161"/>
      <c r="Q151" s="161"/>
      <c r="R151" s="161"/>
      <c r="S151" s="161"/>
      <c r="T151" s="161"/>
      <c r="U151" s="161"/>
      <c r="V151" s="161"/>
      <c r="W151" s="161"/>
      <c r="X151" s="161"/>
    </row>
    <row r="152" spans="1:24" x14ac:dyDescent="0.55000000000000004">
      <c r="A152" s="161"/>
      <c r="B152" s="161"/>
      <c r="C152" s="161"/>
      <c r="D152" s="95">
        <v>64</v>
      </c>
      <c r="E152" s="96">
        <f t="shared" si="24"/>
        <v>3.84</v>
      </c>
      <c r="F152" s="96">
        <f>NORMDIST(E152,'HS Calculations'!F$63,'HS Calculations'!G$63/4,FALSE)+NORMDIST(E152,'HS Calculations'!F$64,'HS Calculations'!G$64/4,FALSE)+NORMDIST(E152,'HS Calculations'!F$65,'HS Calculations'!G$65/4,FALSE)+NORMDIST(E152,'HS Calculations'!F$66,'HS Calculations'!G$66/4,FALSE)+NORMDIST(E152,'HS Calculations'!F$67,'HS Calculations'!G$67/4,FALSE)</f>
        <v>2.6847614305874652E-87</v>
      </c>
      <c r="G152" s="102">
        <f>NORMDIST(E152,'HS Calculations'!F$68,'HS Calculations'!G$68/4,FALSE)+NORMDIST(E152,'HS Calculations'!F$69,'HS Calculations'!G$69/4,FALSE)+NORMDIST(E152,'HS Calculations'!F$70,'HS Calculations'!G$70/4,FALSE)+NORMDIST(E152,'HS Calculations'!F$71,'HS Calculations'!G$71/4,FALSE)</f>
        <v>3.811679344822277E-76</v>
      </c>
      <c r="H152" s="161"/>
      <c r="I152" s="161"/>
      <c r="J152" s="161"/>
      <c r="K152" s="161"/>
      <c r="L152" s="161"/>
      <c r="M152" s="161"/>
      <c r="N152" s="161"/>
      <c r="O152" s="161"/>
      <c r="P152" s="161"/>
      <c r="Q152" s="161"/>
      <c r="R152" s="161"/>
      <c r="S152" s="161"/>
      <c r="T152" s="161"/>
      <c r="U152" s="161"/>
      <c r="V152" s="161"/>
      <c r="W152" s="161"/>
      <c r="X152" s="161"/>
    </row>
    <row r="153" spans="1:24" x14ac:dyDescent="0.55000000000000004">
      <c r="A153" s="161"/>
      <c r="B153" s="161"/>
      <c r="C153" s="161"/>
      <c r="D153" s="95">
        <v>65</v>
      </c>
      <c r="E153" s="96">
        <f t="shared" si="24"/>
        <v>3.9</v>
      </c>
      <c r="F153" s="96">
        <f>NORMDIST(E153,'HS Calculations'!F$63,'HS Calculations'!G$63/4,FALSE)+NORMDIST(E153,'HS Calculations'!F$64,'HS Calculations'!G$64/4,FALSE)+NORMDIST(E153,'HS Calculations'!F$65,'HS Calculations'!G$65/4,FALSE)+NORMDIST(E153,'HS Calculations'!F$66,'HS Calculations'!G$66/4,FALSE)+NORMDIST(E153,'HS Calculations'!F$67,'HS Calculations'!G$67/4,FALSE)</f>
        <v>4.1842588095957396E-100</v>
      </c>
      <c r="G153" s="102">
        <f>NORMDIST(E153,'HS Calculations'!F$68,'HS Calculations'!G$68/4,FALSE)+NORMDIST(E153,'HS Calculations'!F$69,'HS Calculations'!G$69/4,FALSE)+NORMDIST(E153,'HS Calculations'!F$70,'HS Calculations'!G$70/4,FALSE)+NORMDIST(E153,'HS Calculations'!F$71,'HS Calculations'!G$71/4,FALSE)</f>
        <v>1.1061250413101848E-69</v>
      </c>
      <c r="H153" s="161"/>
      <c r="I153" s="161"/>
      <c r="J153" s="161"/>
      <c r="K153" s="161"/>
      <c r="L153" s="161"/>
      <c r="M153" s="161"/>
      <c r="N153" s="161"/>
      <c r="O153" s="161"/>
      <c r="P153" s="161"/>
      <c r="Q153" s="161"/>
      <c r="R153" s="161"/>
      <c r="S153" s="161"/>
      <c r="T153" s="161"/>
      <c r="U153" s="161"/>
      <c r="V153" s="161"/>
      <c r="W153" s="161"/>
      <c r="X153" s="161"/>
    </row>
    <row r="154" spans="1:24" x14ac:dyDescent="0.55000000000000004">
      <c r="A154" s="161"/>
      <c r="B154" s="161"/>
      <c r="C154" s="161"/>
      <c r="D154" s="95">
        <v>66</v>
      </c>
      <c r="E154" s="96">
        <f t="shared" ref="E154:E217" si="25">D154*$G$59/500</f>
        <v>3.96</v>
      </c>
      <c r="F154" s="96">
        <f>NORMDIST(E154,'HS Calculations'!F$63,'HS Calculations'!G$63/4,FALSE)+NORMDIST(E154,'HS Calculations'!F$64,'HS Calculations'!G$64/4,FALSE)+NORMDIST(E154,'HS Calculations'!F$65,'HS Calculations'!G$65/4,FALSE)+NORMDIST(E154,'HS Calculations'!F$66,'HS Calculations'!G$66/4,FALSE)+NORMDIST(E154,'HS Calculations'!F$67,'HS Calculations'!G$67/4,FALSE)</f>
        <v>1.1208301009170391E-97</v>
      </c>
      <c r="G154" s="102">
        <f>NORMDIST(E154,'HS Calculations'!F$68,'HS Calculations'!G$68/4,FALSE)+NORMDIST(E154,'HS Calculations'!F$69,'HS Calculations'!G$69/4,FALSE)+NORMDIST(E154,'HS Calculations'!F$70,'HS Calculations'!G$70/4,FALSE)+NORMDIST(E154,'HS Calculations'!F$71,'HS Calculations'!G$71/4,FALSE)</f>
        <v>1.6594595910180915E-63</v>
      </c>
      <c r="H154" s="161"/>
      <c r="I154" s="161"/>
      <c r="J154" s="161"/>
      <c r="K154" s="161"/>
      <c r="L154" s="161"/>
      <c r="M154" s="161"/>
      <c r="N154" s="161"/>
      <c r="O154" s="161"/>
      <c r="P154" s="161"/>
      <c r="Q154" s="161"/>
      <c r="R154" s="161"/>
      <c r="S154" s="161"/>
      <c r="T154" s="161"/>
      <c r="U154" s="161"/>
      <c r="V154" s="161"/>
      <c r="W154" s="161"/>
      <c r="X154" s="161"/>
    </row>
    <row r="155" spans="1:24" x14ac:dyDescent="0.55000000000000004">
      <c r="A155" s="161"/>
      <c r="B155" s="161"/>
      <c r="C155" s="161"/>
      <c r="D155" s="95">
        <v>67</v>
      </c>
      <c r="E155" s="96">
        <f t="shared" si="25"/>
        <v>4.0199999999999996</v>
      </c>
      <c r="F155" s="96">
        <f>NORMDIST(E155,'HS Calculations'!F$63,'HS Calculations'!G$63/4,FALSE)+NORMDIST(E155,'HS Calculations'!F$64,'HS Calculations'!G$64/4,FALSE)+NORMDIST(E155,'HS Calculations'!F$65,'HS Calculations'!G$65/4,FALSE)+NORMDIST(E155,'HS Calculations'!F$66,'HS Calculations'!G$66/4,FALSE)+NORMDIST(E155,'HS Calculations'!F$67,'HS Calculations'!G$67/4,FALSE)</f>
        <v>6.8427061021376654E-91</v>
      </c>
      <c r="G155" s="102">
        <f>NORMDIST(E155,'HS Calculations'!F$68,'HS Calculations'!G$68/4,FALSE)+NORMDIST(E155,'HS Calculations'!F$69,'HS Calculations'!G$69/4,FALSE)+NORMDIST(E155,'HS Calculations'!F$70,'HS Calculations'!G$70/4,FALSE)+NORMDIST(E155,'HS Calculations'!F$71,'HS Calculations'!G$71/4,FALSE)</f>
        <v>1.2870746312295161E-57</v>
      </c>
      <c r="H155" s="161"/>
      <c r="I155" s="161"/>
      <c r="J155" s="161"/>
      <c r="K155" s="161"/>
      <c r="L155" s="161"/>
      <c r="M155" s="161"/>
      <c r="N155" s="161"/>
      <c r="O155" s="161"/>
      <c r="P155" s="161"/>
      <c r="Q155" s="161"/>
      <c r="R155" s="161"/>
      <c r="S155" s="161"/>
      <c r="T155" s="161"/>
      <c r="U155" s="161"/>
      <c r="V155" s="161"/>
      <c r="W155" s="161"/>
      <c r="X155" s="161"/>
    </row>
    <row r="156" spans="1:24" x14ac:dyDescent="0.55000000000000004">
      <c r="A156" s="161"/>
      <c r="B156" s="161"/>
      <c r="C156" s="161"/>
      <c r="D156" s="95">
        <v>68</v>
      </c>
      <c r="E156" s="96">
        <f t="shared" si="25"/>
        <v>4.08</v>
      </c>
      <c r="F156" s="96">
        <f>NORMDIST(E156,'HS Calculations'!F$63,'HS Calculations'!G$63/4,FALSE)+NORMDIST(E156,'HS Calculations'!F$64,'HS Calculations'!G$64/4,FALSE)+NORMDIST(E156,'HS Calculations'!F$65,'HS Calculations'!G$65/4,FALSE)+NORMDIST(E156,'HS Calculations'!F$66,'HS Calculations'!G$66/4,FALSE)+NORMDIST(E156,'HS Calculations'!F$67,'HS Calculations'!G$67/4,FALSE)</f>
        <v>2.3800028047190787E-84</v>
      </c>
      <c r="G156" s="102">
        <f>NORMDIST(E156,'HS Calculations'!F$68,'HS Calculations'!G$68/4,FALSE)+NORMDIST(E156,'HS Calculations'!F$69,'HS Calculations'!G$69/4,FALSE)+NORMDIST(E156,'HS Calculations'!F$70,'HS Calculations'!G$70/4,FALSE)+NORMDIST(E156,'HS Calculations'!F$71,'HS Calculations'!G$71/4,FALSE)</f>
        <v>5.160780294648669E-52</v>
      </c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1"/>
      <c r="W156" s="161"/>
      <c r="X156" s="161"/>
    </row>
    <row r="157" spans="1:24" x14ac:dyDescent="0.55000000000000004">
      <c r="A157" s="161"/>
      <c r="B157" s="161"/>
      <c r="C157" s="161"/>
      <c r="D157" s="95">
        <v>69</v>
      </c>
      <c r="E157" s="96">
        <f t="shared" si="25"/>
        <v>4.1399999999999997</v>
      </c>
      <c r="F157" s="96">
        <f>NORMDIST(E157,'HS Calculations'!F$63,'HS Calculations'!G$63/4,FALSE)+NORMDIST(E157,'HS Calculations'!F$64,'HS Calculations'!G$64/4,FALSE)+NORMDIST(E157,'HS Calculations'!F$65,'HS Calculations'!G$65/4,FALSE)+NORMDIST(E157,'HS Calculations'!F$66,'HS Calculations'!G$66/4,FALSE)+NORMDIST(E157,'HS Calculations'!F$67,'HS Calculations'!G$67/4,FALSE)</f>
        <v>4.7161600022198127E-78</v>
      </c>
      <c r="G157" s="102">
        <f>NORMDIST(E157,'HS Calculations'!F$68,'HS Calculations'!G$68/4,FALSE)+NORMDIST(E157,'HS Calculations'!F$69,'HS Calculations'!G$69/4,FALSE)+NORMDIST(E157,'HS Calculations'!F$70,'HS Calculations'!G$70/4,FALSE)+NORMDIST(E157,'HS Calculations'!F$71,'HS Calculations'!G$71/4,FALSE)</f>
        <v>1.0697975589089247E-46</v>
      </c>
      <c r="H157" s="161"/>
      <c r="I157" s="161"/>
      <c r="J157" s="161"/>
      <c r="K157" s="161"/>
      <c r="L157" s="161"/>
      <c r="M157" s="161"/>
      <c r="N157" s="161"/>
      <c r="O157" s="161"/>
      <c r="P157" s="161"/>
      <c r="Q157" s="161"/>
      <c r="R157" s="161"/>
      <c r="S157" s="161"/>
      <c r="T157" s="161"/>
      <c r="U157" s="161"/>
      <c r="V157" s="161"/>
      <c r="W157" s="161"/>
      <c r="X157" s="161"/>
    </row>
    <row r="158" spans="1:24" x14ac:dyDescent="0.55000000000000004">
      <c r="A158" s="161"/>
      <c r="B158" s="161"/>
      <c r="C158" s="161"/>
      <c r="D158" s="95">
        <v>70</v>
      </c>
      <c r="E158" s="96">
        <f t="shared" si="25"/>
        <v>4.2</v>
      </c>
      <c r="F158" s="96">
        <f>NORMDIST(E158,'HS Calculations'!F$63,'HS Calculations'!G$63/4,FALSE)+NORMDIST(E158,'HS Calculations'!F$64,'HS Calculations'!G$64/4,FALSE)+NORMDIST(E158,'HS Calculations'!F$65,'HS Calculations'!G$65/4,FALSE)+NORMDIST(E158,'HS Calculations'!F$66,'HS Calculations'!G$66/4,FALSE)+NORMDIST(E158,'HS Calculations'!F$67,'HS Calculations'!G$67/4,FALSE)</f>
        <v>5.3242822822783465E-72</v>
      </c>
      <c r="G158" s="102">
        <f>NORMDIST(E158,'HS Calculations'!F$68,'HS Calculations'!G$68/4,FALSE)+NORMDIST(E158,'HS Calculations'!F$69,'HS Calculations'!G$69/4,FALSE)+NORMDIST(E158,'HS Calculations'!F$70,'HS Calculations'!G$70/4,FALSE)+NORMDIST(E158,'HS Calculations'!F$71,'HS Calculations'!G$71/4,FALSE)</f>
        <v>1.1464692904270073E-41</v>
      </c>
      <c r="H158" s="161"/>
      <c r="I158" s="161"/>
      <c r="J158" s="161"/>
      <c r="K158" s="161"/>
      <c r="L158" s="161"/>
      <c r="M158" s="161"/>
      <c r="N158" s="161"/>
      <c r="O158" s="161"/>
      <c r="P158" s="161"/>
      <c r="Q158" s="161"/>
      <c r="R158" s="161"/>
      <c r="S158" s="161"/>
      <c r="T158" s="161"/>
      <c r="U158" s="161"/>
      <c r="V158" s="161"/>
      <c r="W158" s="161"/>
      <c r="X158" s="161"/>
    </row>
    <row r="159" spans="1:24" x14ac:dyDescent="0.55000000000000004">
      <c r="A159" s="161"/>
      <c r="B159" s="161"/>
      <c r="C159" s="161"/>
      <c r="D159" s="95">
        <v>71</v>
      </c>
      <c r="E159" s="96">
        <f t="shared" si="25"/>
        <v>4.26</v>
      </c>
      <c r="F159" s="96">
        <f>NORMDIST(E159,'HS Calculations'!F$63,'HS Calculations'!G$63/4,FALSE)+NORMDIST(E159,'HS Calculations'!F$64,'HS Calculations'!G$64/4,FALSE)+NORMDIST(E159,'HS Calculations'!F$65,'HS Calculations'!G$65/4,FALSE)+NORMDIST(E159,'HS Calculations'!F$66,'HS Calculations'!G$66/4,FALSE)+NORMDIST(E159,'HS Calculations'!F$67,'HS Calculations'!G$67/4,FALSE)</f>
        <v>3.4244836347675143E-66</v>
      </c>
      <c r="G159" s="102">
        <f>NORMDIST(E159,'HS Calculations'!F$68,'HS Calculations'!G$68/4,FALSE)+NORMDIST(E159,'HS Calculations'!F$69,'HS Calculations'!G$69/4,FALSE)+NORMDIST(E159,'HS Calculations'!F$70,'HS Calculations'!G$70/4,FALSE)+NORMDIST(E159,'HS Calculations'!F$71,'HS Calculations'!G$71/4,FALSE)</f>
        <v>6.3518150102866322E-37</v>
      </c>
      <c r="H159" s="161"/>
      <c r="I159" s="161"/>
      <c r="J159" s="161"/>
      <c r="K159" s="161"/>
      <c r="L159" s="161"/>
      <c r="M159" s="161"/>
      <c r="N159" s="161"/>
      <c r="O159" s="161"/>
      <c r="P159" s="161"/>
      <c r="Q159" s="161"/>
      <c r="R159" s="161"/>
      <c r="S159" s="161"/>
      <c r="T159" s="161"/>
      <c r="U159" s="161"/>
      <c r="V159" s="161"/>
      <c r="W159" s="161"/>
      <c r="X159" s="161"/>
    </row>
    <row r="160" spans="1:24" x14ac:dyDescent="0.55000000000000004">
      <c r="A160" s="161"/>
      <c r="B160" s="161"/>
      <c r="C160" s="161"/>
      <c r="D160" s="95">
        <v>72</v>
      </c>
      <c r="E160" s="96">
        <f t="shared" si="25"/>
        <v>4.32</v>
      </c>
      <c r="F160" s="96">
        <f>NORMDIST(E160,'HS Calculations'!F$63,'HS Calculations'!G$63/4,FALSE)+NORMDIST(E160,'HS Calculations'!F$64,'HS Calculations'!G$64/4,FALSE)+NORMDIST(E160,'HS Calculations'!F$65,'HS Calculations'!G$65/4,FALSE)+NORMDIST(E160,'HS Calculations'!F$66,'HS Calculations'!G$66/4,FALSE)+NORMDIST(E160,'HS Calculations'!F$67,'HS Calculations'!G$67/4,FALSE)</f>
        <v>1.254846482544057E-60</v>
      </c>
      <c r="G160" s="102">
        <f>NORMDIST(E160,'HS Calculations'!F$68,'HS Calculations'!G$68/4,FALSE)+NORMDIST(E160,'HS Calculations'!F$69,'HS Calculations'!G$69/4,FALSE)+NORMDIST(E160,'HS Calculations'!F$70,'HS Calculations'!G$70/4,FALSE)+NORMDIST(E160,'HS Calculations'!F$71,'HS Calculations'!G$71/4,FALSE)</f>
        <v>1.8193147810914542E-32</v>
      </c>
      <c r="H160" s="161"/>
      <c r="I160" s="161"/>
      <c r="J160" s="161"/>
      <c r="K160" s="161"/>
      <c r="L160" s="161"/>
      <c r="M160" s="161"/>
      <c r="N160" s="161"/>
      <c r="O160" s="161"/>
      <c r="P160" s="161"/>
      <c r="Q160" s="161"/>
      <c r="R160" s="161"/>
      <c r="S160" s="161"/>
      <c r="T160" s="161"/>
      <c r="U160" s="161"/>
      <c r="V160" s="161"/>
      <c r="W160" s="161"/>
      <c r="X160" s="161"/>
    </row>
    <row r="161" spans="1:24" x14ac:dyDescent="0.55000000000000004">
      <c r="A161" s="161"/>
      <c r="B161" s="161"/>
      <c r="C161" s="161"/>
      <c r="D161" s="95">
        <v>73</v>
      </c>
      <c r="E161" s="96">
        <f t="shared" si="25"/>
        <v>4.38</v>
      </c>
      <c r="F161" s="96">
        <f>NORMDIST(E161,'HS Calculations'!F$63,'HS Calculations'!G$63/4,FALSE)+NORMDIST(E161,'HS Calculations'!F$64,'HS Calculations'!G$64/4,FALSE)+NORMDIST(E161,'HS Calculations'!F$65,'HS Calculations'!G$65/4,FALSE)+NORMDIST(E161,'HS Calculations'!F$66,'HS Calculations'!G$66/4,FALSE)+NORMDIST(E161,'HS Calculations'!F$67,'HS Calculations'!G$67/4,FALSE)</f>
        <v>2.6196759942538171E-55</v>
      </c>
      <c r="G161" s="102">
        <f>NORMDIST(E161,'HS Calculations'!F$68,'HS Calculations'!G$68/4,FALSE)+NORMDIST(E161,'HS Calculations'!F$69,'HS Calculations'!G$69/4,FALSE)+NORMDIST(E161,'HS Calculations'!F$70,'HS Calculations'!G$70/4,FALSE)+NORMDIST(E161,'HS Calculations'!F$71,'HS Calculations'!G$71/4,FALSE)</f>
        <v>2.6939680842843227E-28</v>
      </c>
      <c r="H161" s="161"/>
      <c r="I161" s="161"/>
      <c r="J161" s="161"/>
      <c r="K161" s="161"/>
      <c r="L161" s="161"/>
      <c r="M161" s="161"/>
      <c r="N161" s="161"/>
      <c r="O161" s="161"/>
      <c r="P161" s="161"/>
      <c r="Q161" s="161"/>
      <c r="R161" s="161"/>
      <c r="S161" s="161"/>
      <c r="T161" s="161"/>
      <c r="U161" s="161"/>
      <c r="V161" s="161"/>
      <c r="W161" s="161"/>
      <c r="X161" s="161"/>
    </row>
    <row r="162" spans="1:24" x14ac:dyDescent="0.55000000000000004">
      <c r="A162" s="161"/>
      <c r="B162" s="161"/>
      <c r="C162" s="161"/>
      <c r="D162" s="95">
        <v>74</v>
      </c>
      <c r="E162" s="96">
        <f t="shared" si="25"/>
        <v>4.4400000000000004</v>
      </c>
      <c r="F162" s="96">
        <f>NORMDIST(E162,'HS Calculations'!F$63,'HS Calculations'!G$63/4,FALSE)+NORMDIST(E162,'HS Calculations'!F$64,'HS Calculations'!G$64/4,FALSE)+NORMDIST(E162,'HS Calculations'!F$65,'HS Calculations'!G$65/4,FALSE)+NORMDIST(E162,'HS Calculations'!F$66,'HS Calculations'!G$66/4,FALSE)+NORMDIST(E162,'HS Calculations'!F$67,'HS Calculations'!G$67/4,FALSE)</f>
        <v>3.1157746774099582E-50</v>
      </c>
      <c r="G162" s="102">
        <f>NORMDIST(E162,'HS Calculations'!F$68,'HS Calculations'!G$68/4,FALSE)+NORMDIST(E162,'HS Calculations'!F$69,'HS Calculations'!G$69/4,FALSE)+NORMDIST(E162,'HS Calculations'!F$70,'HS Calculations'!G$70/4,FALSE)+NORMDIST(E162,'HS Calculations'!F$71,'HS Calculations'!G$71/4,FALSE)</f>
        <v>2.0622990237641484E-24</v>
      </c>
      <c r="H162" s="161"/>
      <c r="I162" s="161"/>
      <c r="J162" s="161"/>
      <c r="K162" s="161"/>
      <c r="L162" s="161"/>
      <c r="M162" s="161"/>
      <c r="N162" s="161"/>
      <c r="O162" s="161"/>
      <c r="P162" s="161"/>
      <c r="Q162" s="161"/>
      <c r="R162" s="161"/>
      <c r="S162" s="161"/>
      <c r="T162" s="161"/>
      <c r="U162" s="161"/>
      <c r="V162" s="161"/>
      <c r="W162" s="161"/>
      <c r="X162" s="161"/>
    </row>
    <row r="163" spans="1:24" x14ac:dyDescent="0.55000000000000004">
      <c r="A163" s="161"/>
      <c r="B163" s="161"/>
      <c r="C163" s="161"/>
      <c r="D163" s="95">
        <v>75</v>
      </c>
      <c r="E163" s="96">
        <f t="shared" si="25"/>
        <v>4.5</v>
      </c>
      <c r="F163" s="96">
        <f>NORMDIST(E163,'HS Calculations'!F$63,'HS Calculations'!G$63/4,FALSE)+NORMDIST(E163,'HS Calculations'!F$64,'HS Calculations'!G$64/4,FALSE)+NORMDIST(E163,'HS Calculations'!F$65,'HS Calculations'!G$65/4,FALSE)+NORMDIST(E163,'HS Calculations'!F$66,'HS Calculations'!G$66/4,FALSE)+NORMDIST(E163,'HS Calculations'!F$67,'HS Calculations'!G$67/4,FALSE)</f>
        <v>2.1112807433767766E-45</v>
      </c>
      <c r="G163" s="102">
        <f>NORMDIST(E163,'HS Calculations'!F$68,'HS Calculations'!G$68/4,FALSE)+NORMDIST(E163,'HS Calculations'!F$69,'HS Calculations'!G$69/4,FALSE)+NORMDIST(E163,'HS Calculations'!F$70,'HS Calculations'!G$70/4,FALSE)+NORMDIST(E163,'HS Calculations'!F$71,'HS Calculations'!G$71/4,FALSE)</f>
        <v>8.1617900254535968E-21</v>
      </c>
      <c r="H163" s="161"/>
      <c r="I163" s="161"/>
      <c r="J163" s="161"/>
      <c r="K163" s="161"/>
      <c r="L163" s="161"/>
      <c r="M163" s="161"/>
      <c r="N163" s="161"/>
      <c r="O163" s="161"/>
      <c r="P163" s="161"/>
      <c r="Q163" s="161"/>
      <c r="R163" s="161"/>
      <c r="S163" s="161"/>
      <c r="T163" s="161"/>
      <c r="U163" s="161"/>
      <c r="V163" s="161"/>
      <c r="W163" s="161"/>
      <c r="X163" s="161"/>
    </row>
    <row r="164" spans="1:24" x14ac:dyDescent="0.55000000000000004">
      <c r="A164" s="161"/>
      <c r="B164" s="161"/>
      <c r="C164" s="161"/>
      <c r="D164" s="95">
        <v>76</v>
      </c>
      <c r="E164" s="96">
        <f t="shared" si="25"/>
        <v>4.5599999999999996</v>
      </c>
      <c r="F164" s="96">
        <f>NORMDIST(E164,'HS Calculations'!F$63,'HS Calculations'!G$63/4,FALSE)+NORMDIST(E164,'HS Calculations'!F$64,'HS Calculations'!G$64/4,FALSE)+NORMDIST(E164,'HS Calculations'!F$65,'HS Calculations'!G$65/4,FALSE)+NORMDIST(E164,'HS Calculations'!F$66,'HS Calculations'!G$66/4,FALSE)+NORMDIST(E164,'HS Calculations'!F$67,'HS Calculations'!G$67/4,FALSE)</f>
        <v>8.1505592722841686E-41</v>
      </c>
      <c r="G164" s="102">
        <f>NORMDIST(E164,'HS Calculations'!F$68,'HS Calculations'!G$68/4,FALSE)+NORMDIST(E164,'HS Calculations'!F$69,'HS Calculations'!G$69/4,FALSE)+NORMDIST(E164,'HS Calculations'!F$70,'HS Calculations'!G$70/4,FALSE)+NORMDIST(E164,'HS Calculations'!F$71,'HS Calculations'!G$71/4,FALSE)</f>
        <v>1.6699127890706575E-17</v>
      </c>
      <c r="H164" s="161"/>
      <c r="I164" s="161"/>
      <c r="J164" s="161"/>
      <c r="K164" s="161"/>
      <c r="L164" s="161"/>
      <c r="M164" s="161"/>
      <c r="N164" s="161"/>
      <c r="O164" s="161"/>
      <c r="P164" s="161"/>
      <c r="Q164" s="161"/>
      <c r="R164" s="161"/>
      <c r="S164" s="161"/>
      <c r="T164" s="161"/>
      <c r="U164" s="161"/>
      <c r="V164" s="161"/>
      <c r="W164" s="161"/>
      <c r="X164" s="161"/>
    </row>
    <row r="165" spans="1:24" x14ac:dyDescent="0.55000000000000004">
      <c r="A165" s="161"/>
      <c r="B165" s="161"/>
      <c r="C165" s="161"/>
      <c r="D165" s="95">
        <v>77</v>
      </c>
      <c r="E165" s="96">
        <f t="shared" si="25"/>
        <v>4.62</v>
      </c>
      <c r="F165" s="96">
        <f>NORMDIST(E165,'HS Calculations'!F$63,'HS Calculations'!G$63/4,FALSE)+NORMDIST(E165,'HS Calculations'!F$64,'HS Calculations'!G$64/4,FALSE)+NORMDIST(E165,'HS Calculations'!F$65,'HS Calculations'!G$65/4,FALSE)+NORMDIST(E165,'HS Calculations'!F$66,'HS Calculations'!G$66/4,FALSE)+NORMDIST(E165,'HS Calculations'!F$67,'HS Calculations'!G$67/4,FALSE)</f>
        <v>1.7926285699488611E-36</v>
      </c>
      <c r="G165" s="102">
        <f>NORMDIST(E165,'HS Calculations'!F$68,'HS Calculations'!G$68/4,FALSE)+NORMDIST(E165,'HS Calculations'!F$69,'HS Calculations'!G$69/4,FALSE)+NORMDIST(E165,'HS Calculations'!F$70,'HS Calculations'!G$70/4,FALSE)+NORMDIST(E165,'HS Calculations'!F$71,'HS Calculations'!G$71/4,FALSE)</f>
        <v>1.7663499706930776E-14</v>
      </c>
      <c r="H165" s="161"/>
      <c r="I165" s="161"/>
      <c r="J165" s="161"/>
      <c r="K165" s="161"/>
      <c r="L165" s="161"/>
      <c r="M165" s="161"/>
      <c r="N165" s="161"/>
      <c r="O165" s="161"/>
      <c r="P165" s="161"/>
      <c r="Q165" s="161"/>
      <c r="R165" s="161"/>
      <c r="S165" s="161"/>
      <c r="T165" s="161"/>
      <c r="U165" s="161"/>
      <c r="V165" s="161"/>
      <c r="W165" s="161"/>
      <c r="X165" s="161"/>
    </row>
    <row r="166" spans="1:24" x14ac:dyDescent="0.55000000000000004">
      <c r="A166" s="161"/>
      <c r="B166" s="161"/>
      <c r="C166" s="161"/>
      <c r="D166" s="95">
        <v>78</v>
      </c>
      <c r="E166" s="96">
        <f t="shared" si="25"/>
        <v>4.68</v>
      </c>
      <c r="F166" s="96">
        <f>NORMDIST(E166,'HS Calculations'!F$63,'HS Calculations'!G$63/4,FALSE)+NORMDIST(E166,'HS Calculations'!F$64,'HS Calculations'!G$64/4,FALSE)+NORMDIST(E166,'HS Calculations'!F$65,'HS Calculations'!G$65/4,FALSE)+NORMDIST(E166,'HS Calculations'!F$66,'HS Calculations'!G$66/4,FALSE)+NORMDIST(E166,'HS Calculations'!F$67,'HS Calculations'!G$67/4,FALSE)</f>
        <v>2.2462324532519931E-32</v>
      </c>
      <c r="G166" s="102">
        <f>NORMDIST(E166,'HS Calculations'!F$68,'HS Calculations'!G$68/4,FALSE)+NORMDIST(E166,'HS Calculations'!F$69,'HS Calculations'!G$69/4,FALSE)+NORMDIST(E166,'HS Calculations'!F$70,'HS Calculations'!G$70/4,FALSE)+NORMDIST(E166,'HS Calculations'!F$71,'HS Calculations'!G$71/4,FALSE)</f>
        <v>9.6590477211537774E-12</v>
      </c>
      <c r="H166" s="161"/>
      <c r="I166" s="161"/>
      <c r="J166" s="161"/>
      <c r="K166" s="161"/>
      <c r="L166" s="161"/>
      <c r="M166" s="161"/>
      <c r="N166" s="161"/>
      <c r="O166" s="161"/>
      <c r="P166" s="161"/>
      <c r="Q166" s="161"/>
      <c r="R166" s="161"/>
      <c r="S166" s="161"/>
      <c r="T166" s="161"/>
      <c r="U166" s="161"/>
      <c r="V166" s="161"/>
      <c r="W166" s="161"/>
      <c r="X166" s="161"/>
    </row>
    <row r="167" spans="1:24" x14ac:dyDescent="0.55000000000000004">
      <c r="A167" s="161"/>
      <c r="B167" s="161"/>
      <c r="C167" s="161"/>
      <c r="D167" s="95">
        <v>79</v>
      </c>
      <c r="E167" s="96">
        <f t="shared" si="25"/>
        <v>4.74</v>
      </c>
      <c r="F167" s="96">
        <f>NORMDIST(E167,'HS Calculations'!F$63,'HS Calculations'!G$63/4,FALSE)+NORMDIST(E167,'HS Calculations'!F$64,'HS Calculations'!G$64/4,FALSE)+NORMDIST(E167,'HS Calculations'!F$65,'HS Calculations'!G$65/4,FALSE)+NORMDIST(E167,'HS Calculations'!F$66,'HS Calculations'!G$66/4,FALSE)+NORMDIST(E167,'HS Calculations'!F$67,'HS Calculations'!G$67/4,FALSE)</f>
        <v>1.6035428205387551E-28</v>
      </c>
      <c r="G167" s="102">
        <f>NORMDIST(E167,'HS Calculations'!F$68,'HS Calculations'!G$68/4,FALSE)+NORMDIST(E167,'HS Calculations'!F$69,'HS Calculations'!G$69/4,FALSE)+NORMDIST(E167,'HS Calculations'!F$70,'HS Calculations'!G$70/4,FALSE)+NORMDIST(E167,'HS Calculations'!F$71,'HS Calculations'!G$71/4,FALSE)</f>
        <v>2.7306526496762927E-9</v>
      </c>
      <c r="H167" s="161"/>
      <c r="I167" s="161"/>
      <c r="J167" s="161"/>
      <c r="K167" s="161"/>
      <c r="L167" s="161"/>
      <c r="M167" s="161"/>
      <c r="N167" s="161"/>
      <c r="O167" s="161"/>
      <c r="P167" s="161"/>
      <c r="Q167" s="161"/>
      <c r="R167" s="161"/>
      <c r="S167" s="161"/>
      <c r="T167" s="161"/>
      <c r="U167" s="161"/>
      <c r="V167" s="161"/>
      <c r="W167" s="161"/>
      <c r="X167" s="161"/>
    </row>
    <row r="168" spans="1:24" x14ac:dyDescent="0.55000000000000004">
      <c r="A168" s="161"/>
      <c r="B168" s="161"/>
      <c r="C168" s="161"/>
      <c r="D168" s="95">
        <v>80</v>
      </c>
      <c r="E168" s="96">
        <f t="shared" si="25"/>
        <v>4.8</v>
      </c>
      <c r="F168" s="96">
        <f>NORMDIST(E168,'HS Calculations'!F$63,'HS Calculations'!G$63/4,FALSE)+NORMDIST(E168,'HS Calculations'!F$64,'HS Calculations'!G$64/4,FALSE)+NORMDIST(E168,'HS Calculations'!F$65,'HS Calculations'!G$65/4,FALSE)+NORMDIST(E168,'HS Calculations'!F$66,'HS Calculations'!G$66/4,FALSE)+NORMDIST(E168,'HS Calculations'!F$67,'HS Calculations'!G$67/4,FALSE)</f>
        <v>6.5218064512307243E-25</v>
      </c>
      <c r="G168" s="102">
        <f>NORMDIST(E168,'HS Calculations'!F$68,'HS Calculations'!G$68/4,FALSE)+NORMDIST(E168,'HS Calculations'!F$69,'HS Calculations'!G$69/4,FALSE)+NORMDIST(E168,'HS Calculations'!F$70,'HS Calculations'!G$70/4,FALSE)+NORMDIST(E168,'HS Calculations'!F$71,'HS Calculations'!G$71/4,FALSE)</f>
        <v>3.990921624988192E-7</v>
      </c>
      <c r="H168" s="161"/>
      <c r="I168" s="161"/>
      <c r="J168" s="161"/>
      <c r="K168" s="161"/>
      <c r="L168" s="161"/>
      <c r="M168" s="161"/>
      <c r="N168" s="161"/>
      <c r="O168" s="161"/>
      <c r="P168" s="161"/>
      <c r="Q168" s="161"/>
      <c r="R168" s="161"/>
      <c r="S168" s="161"/>
      <c r="T168" s="161"/>
      <c r="U168" s="161"/>
      <c r="V168" s="161"/>
      <c r="W168" s="161"/>
      <c r="X168" s="161"/>
    </row>
    <row r="169" spans="1:24" x14ac:dyDescent="0.55000000000000004">
      <c r="A169" s="161"/>
      <c r="B169" s="161"/>
      <c r="C169" s="161"/>
      <c r="D169" s="95">
        <v>81</v>
      </c>
      <c r="E169" s="96">
        <f t="shared" si="25"/>
        <v>4.8600000000000003</v>
      </c>
      <c r="F169" s="96">
        <f>NORMDIST(E169,'HS Calculations'!F$63,'HS Calculations'!G$63/4,FALSE)+NORMDIST(E169,'HS Calculations'!F$64,'HS Calculations'!G$64/4,FALSE)+NORMDIST(E169,'HS Calculations'!F$65,'HS Calculations'!G$65/4,FALSE)+NORMDIST(E169,'HS Calculations'!F$66,'HS Calculations'!G$66/4,FALSE)+NORMDIST(E169,'HS Calculations'!F$67,'HS Calculations'!G$67/4,FALSE)</f>
        <v>1.5111818560067424E-21</v>
      </c>
      <c r="G169" s="102">
        <f>NORMDIST(E169,'HS Calculations'!F$68,'HS Calculations'!G$68/4,FALSE)+NORMDIST(E169,'HS Calculations'!F$69,'HS Calculations'!G$69/4,FALSE)+NORMDIST(E169,'HS Calculations'!F$70,'HS Calculations'!G$70/4,FALSE)+NORMDIST(E169,'HS Calculations'!F$71,'HS Calculations'!G$71/4,FALSE)</f>
        <v>3.0154666528432876E-5</v>
      </c>
      <c r="H169" s="161"/>
      <c r="I169" s="161"/>
      <c r="J169" s="161"/>
      <c r="K169" s="161"/>
      <c r="L169" s="161"/>
      <c r="M169" s="161"/>
      <c r="N169" s="161"/>
      <c r="O169" s="161"/>
      <c r="P169" s="161"/>
      <c r="Q169" s="161"/>
      <c r="R169" s="161"/>
      <c r="S169" s="161"/>
      <c r="T169" s="161"/>
      <c r="U169" s="161"/>
      <c r="V169" s="161"/>
      <c r="W169" s="161"/>
      <c r="X169" s="161"/>
    </row>
    <row r="170" spans="1:24" x14ac:dyDescent="0.55000000000000004">
      <c r="A170" s="161"/>
      <c r="B170" s="161"/>
      <c r="C170" s="161"/>
      <c r="D170" s="95">
        <v>82</v>
      </c>
      <c r="E170" s="96">
        <f t="shared" si="25"/>
        <v>4.92</v>
      </c>
      <c r="F170" s="96">
        <f>NORMDIST(E170,'HS Calculations'!F$63,'HS Calculations'!G$63/4,FALSE)+NORMDIST(E170,'HS Calculations'!F$64,'HS Calculations'!G$64/4,FALSE)+NORMDIST(E170,'HS Calculations'!F$65,'HS Calculations'!G$65/4,FALSE)+NORMDIST(E170,'HS Calculations'!F$66,'HS Calculations'!G$66/4,FALSE)+NORMDIST(E170,'HS Calculations'!F$67,'HS Calculations'!G$67/4,FALSE)</f>
        <v>1.994927124596928E-18</v>
      </c>
      <c r="G170" s="102">
        <f>NORMDIST(E170,'HS Calculations'!F$68,'HS Calculations'!G$68/4,FALSE)+NORMDIST(E170,'HS Calculations'!F$69,'HS Calculations'!G$69/4,FALSE)+NORMDIST(E170,'HS Calculations'!F$70,'HS Calculations'!G$70/4,FALSE)+NORMDIST(E170,'HS Calculations'!F$71,'HS Calculations'!G$71/4,FALSE)</f>
        <v>1.1779055083988323E-3</v>
      </c>
      <c r="H170" s="161"/>
      <c r="I170" s="161"/>
      <c r="J170" s="161"/>
      <c r="K170" s="161"/>
      <c r="L170" s="161"/>
      <c r="M170" s="161"/>
      <c r="N170" s="161"/>
      <c r="O170" s="161"/>
      <c r="P170" s="161"/>
      <c r="Q170" s="161"/>
      <c r="R170" s="161"/>
      <c r="S170" s="161"/>
      <c r="T170" s="161"/>
      <c r="U170" s="161"/>
      <c r="V170" s="161"/>
      <c r="W170" s="161"/>
      <c r="X170" s="161"/>
    </row>
    <row r="171" spans="1:24" x14ac:dyDescent="0.55000000000000004">
      <c r="A171" s="161"/>
      <c r="B171" s="161"/>
      <c r="C171" s="161"/>
      <c r="D171" s="95">
        <v>83</v>
      </c>
      <c r="E171" s="96">
        <f t="shared" si="25"/>
        <v>4.9800000000000004</v>
      </c>
      <c r="F171" s="96">
        <f>NORMDIST(E171,'HS Calculations'!F$63,'HS Calculations'!G$63/4,FALSE)+NORMDIST(E171,'HS Calculations'!F$64,'HS Calculations'!G$64/4,FALSE)+NORMDIST(E171,'HS Calculations'!F$65,'HS Calculations'!G$65/4,FALSE)+NORMDIST(E171,'HS Calculations'!F$66,'HS Calculations'!G$66/4,FALSE)+NORMDIST(E171,'HS Calculations'!F$67,'HS Calculations'!G$67/4,FALSE)</f>
        <v>1.5003715497045306E-15</v>
      </c>
      <c r="G171" s="102">
        <f>NORMDIST(E171,'HS Calculations'!F$68,'HS Calculations'!G$68/4,FALSE)+NORMDIST(E171,'HS Calculations'!F$69,'HS Calculations'!G$69/4,FALSE)+NORMDIST(E171,'HS Calculations'!F$70,'HS Calculations'!G$70/4,FALSE)+NORMDIST(E171,'HS Calculations'!F$71,'HS Calculations'!G$71/4,FALSE)</f>
        <v>2.3787070896236998E-2</v>
      </c>
      <c r="H171" s="161"/>
      <c r="I171" s="161"/>
      <c r="J171" s="161"/>
      <c r="K171" s="161"/>
      <c r="L171" s="161"/>
      <c r="M171" s="161"/>
      <c r="N171" s="161"/>
      <c r="O171" s="161"/>
      <c r="P171" s="161"/>
      <c r="Q171" s="161"/>
      <c r="R171" s="161"/>
      <c r="S171" s="161"/>
      <c r="T171" s="161"/>
      <c r="U171" s="161"/>
      <c r="V171" s="161"/>
      <c r="W171" s="161"/>
      <c r="X171" s="161"/>
    </row>
    <row r="172" spans="1:24" x14ac:dyDescent="0.55000000000000004">
      <c r="A172" s="161"/>
      <c r="B172" s="161"/>
      <c r="C172" s="161"/>
      <c r="D172" s="95">
        <v>84</v>
      </c>
      <c r="E172" s="96">
        <f t="shared" si="25"/>
        <v>5.04</v>
      </c>
      <c r="F172" s="96">
        <f>NORMDIST(E172,'HS Calculations'!F$63,'HS Calculations'!G$63/4,FALSE)+NORMDIST(E172,'HS Calculations'!F$64,'HS Calculations'!G$64/4,FALSE)+NORMDIST(E172,'HS Calculations'!F$65,'HS Calculations'!G$65/4,FALSE)+NORMDIST(E172,'HS Calculations'!F$66,'HS Calculations'!G$66/4,FALSE)+NORMDIST(E172,'HS Calculations'!F$67,'HS Calculations'!G$67/4,FALSE)</f>
        <v>6.4288321306104143E-13</v>
      </c>
      <c r="G172" s="102">
        <f>NORMDIST(E172,'HS Calculations'!F$68,'HS Calculations'!G$68/4,FALSE)+NORMDIST(E172,'HS Calculations'!F$69,'HS Calculations'!G$69/4,FALSE)+NORMDIST(E172,'HS Calculations'!F$70,'HS Calculations'!G$70/4,FALSE)+NORMDIST(E172,'HS Calculations'!F$71,'HS Calculations'!G$71/4,FALSE)</f>
        <v>0.2483396546208505</v>
      </c>
      <c r="H172" s="161"/>
      <c r="I172" s="161"/>
      <c r="J172" s="161"/>
      <c r="K172" s="161"/>
      <c r="L172" s="161"/>
      <c r="M172" s="161"/>
      <c r="N172" s="161"/>
      <c r="O172" s="161"/>
      <c r="P172" s="161"/>
      <c r="Q172" s="161"/>
      <c r="R172" s="161"/>
      <c r="S172" s="161"/>
      <c r="T172" s="161"/>
      <c r="U172" s="161"/>
      <c r="V172" s="161"/>
      <c r="W172" s="161"/>
      <c r="X172" s="161"/>
    </row>
    <row r="173" spans="1:24" x14ac:dyDescent="0.55000000000000004">
      <c r="A173" s="161"/>
      <c r="B173" s="161"/>
      <c r="C173" s="161"/>
      <c r="D173" s="95">
        <v>85</v>
      </c>
      <c r="E173" s="96">
        <f t="shared" si="25"/>
        <v>5.0999999999999996</v>
      </c>
      <c r="F173" s="96">
        <f>NORMDIST(E173,'HS Calculations'!F$63,'HS Calculations'!G$63/4,FALSE)+NORMDIST(E173,'HS Calculations'!F$64,'HS Calculations'!G$64/4,FALSE)+NORMDIST(E173,'HS Calculations'!F$65,'HS Calculations'!G$65/4,FALSE)+NORMDIST(E173,'HS Calculations'!F$66,'HS Calculations'!G$66/4,FALSE)+NORMDIST(E173,'HS Calculations'!F$67,'HS Calculations'!G$67/4,FALSE)</f>
        <v>1.5693753651097348E-10</v>
      </c>
      <c r="G173" s="102">
        <f>NORMDIST(E173,'HS Calculations'!F$68,'HS Calculations'!G$68/4,FALSE)+NORMDIST(E173,'HS Calculations'!F$69,'HS Calculations'!G$69/4,FALSE)+NORMDIST(E173,'HS Calculations'!F$70,'HS Calculations'!G$70/4,FALSE)+NORMDIST(E173,'HS Calculations'!F$71,'HS Calculations'!G$71/4,FALSE)</f>
        <v>1.340373306238817</v>
      </c>
      <c r="H173" s="161"/>
      <c r="I173" s="161"/>
      <c r="J173" s="161"/>
      <c r="K173" s="161"/>
      <c r="L173" s="161"/>
      <c r="M173" s="161"/>
      <c r="N173" s="161"/>
      <c r="O173" s="161"/>
      <c r="P173" s="161"/>
      <c r="Q173" s="161"/>
      <c r="R173" s="161"/>
      <c r="S173" s="161"/>
      <c r="T173" s="161"/>
      <c r="U173" s="161"/>
      <c r="V173" s="161"/>
      <c r="W173" s="161"/>
      <c r="X173" s="161"/>
    </row>
    <row r="174" spans="1:24" x14ac:dyDescent="0.55000000000000004">
      <c r="A174" s="161"/>
      <c r="B174" s="161"/>
      <c r="C174" s="161"/>
      <c r="D174" s="95">
        <v>86</v>
      </c>
      <c r="E174" s="96">
        <f t="shared" si="25"/>
        <v>5.16</v>
      </c>
      <c r="F174" s="96">
        <f>NORMDIST(E174,'HS Calculations'!F$63,'HS Calculations'!G$63/4,FALSE)+NORMDIST(E174,'HS Calculations'!F$64,'HS Calculations'!G$64/4,FALSE)+NORMDIST(E174,'HS Calculations'!F$65,'HS Calculations'!G$65/4,FALSE)+NORMDIST(E174,'HS Calculations'!F$66,'HS Calculations'!G$66/4,FALSE)+NORMDIST(E174,'HS Calculations'!F$67,'HS Calculations'!G$67/4,FALSE)</f>
        <v>2.1826447582275055E-8</v>
      </c>
      <c r="G174" s="102">
        <f>NORMDIST(E174,'HS Calculations'!F$68,'HS Calculations'!G$68/4,FALSE)+NORMDIST(E174,'HS Calculations'!F$69,'HS Calculations'!G$69/4,FALSE)+NORMDIST(E174,'HS Calculations'!F$70,'HS Calculations'!G$70/4,FALSE)+NORMDIST(E174,'HS Calculations'!F$71,'HS Calculations'!G$71/4,FALSE)</f>
        <v>3.7400728296318073</v>
      </c>
      <c r="H174" s="161"/>
      <c r="I174" s="161"/>
      <c r="J174" s="161"/>
      <c r="K174" s="161"/>
      <c r="L174" s="161"/>
      <c r="M174" s="161"/>
      <c r="N174" s="161"/>
      <c r="O174" s="161"/>
      <c r="P174" s="161"/>
      <c r="Q174" s="161"/>
      <c r="R174" s="161"/>
      <c r="S174" s="161"/>
      <c r="T174" s="161"/>
      <c r="U174" s="161"/>
      <c r="V174" s="161"/>
      <c r="W174" s="161"/>
      <c r="X174" s="161"/>
    </row>
    <row r="175" spans="1:24" x14ac:dyDescent="0.55000000000000004">
      <c r="A175" s="161"/>
      <c r="B175" s="161"/>
      <c r="C175" s="161"/>
      <c r="D175" s="95">
        <v>87</v>
      </c>
      <c r="E175" s="96">
        <f t="shared" si="25"/>
        <v>5.22</v>
      </c>
      <c r="F175" s="96">
        <f>NORMDIST(E175,'HS Calculations'!F$63,'HS Calculations'!G$63/4,FALSE)+NORMDIST(E175,'HS Calculations'!F$64,'HS Calculations'!G$64/4,FALSE)+NORMDIST(E175,'HS Calculations'!F$65,'HS Calculations'!G$65/4,FALSE)+NORMDIST(E175,'HS Calculations'!F$66,'HS Calculations'!G$66/4,FALSE)+NORMDIST(E175,'HS Calculations'!F$67,'HS Calculations'!G$67/4,FALSE)</f>
        <v>1.7294211372948691E-6</v>
      </c>
      <c r="G175" s="102">
        <f>NORMDIST(E175,'HS Calculations'!F$68,'HS Calculations'!G$68/4,FALSE)+NORMDIST(E175,'HS Calculations'!F$69,'HS Calculations'!G$69/4,FALSE)+NORMDIST(E175,'HS Calculations'!F$70,'HS Calculations'!G$70/4,FALSE)+NORMDIST(E175,'HS Calculations'!F$71,'HS Calculations'!G$71/4,FALSE)</f>
        <v>5.3952172826873079</v>
      </c>
      <c r="H175" s="161"/>
      <c r="I175" s="161"/>
      <c r="J175" s="161"/>
      <c r="K175" s="161"/>
      <c r="L175" s="161"/>
      <c r="M175" s="161"/>
      <c r="N175" s="161"/>
      <c r="O175" s="161"/>
      <c r="P175" s="161"/>
      <c r="Q175" s="161"/>
      <c r="R175" s="161"/>
      <c r="S175" s="161"/>
      <c r="T175" s="161"/>
      <c r="U175" s="161"/>
      <c r="V175" s="161"/>
      <c r="W175" s="161"/>
      <c r="X175" s="161"/>
    </row>
    <row r="176" spans="1:24" x14ac:dyDescent="0.55000000000000004">
      <c r="A176" s="161"/>
      <c r="B176" s="161"/>
      <c r="C176" s="161"/>
      <c r="D176" s="95">
        <v>88</v>
      </c>
      <c r="E176" s="96">
        <f t="shared" si="25"/>
        <v>5.28</v>
      </c>
      <c r="F176" s="96">
        <f>NORMDIST(E176,'HS Calculations'!F$63,'HS Calculations'!G$63/4,FALSE)+NORMDIST(E176,'HS Calculations'!F$64,'HS Calculations'!G$64/4,FALSE)+NORMDIST(E176,'HS Calculations'!F$65,'HS Calculations'!G$65/4,FALSE)+NORMDIST(E176,'HS Calculations'!F$66,'HS Calculations'!G$66/4,FALSE)+NORMDIST(E176,'HS Calculations'!F$67,'HS Calculations'!G$67/4,FALSE)</f>
        <v>7.8069239512005173E-5</v>
      </c>
      <c r="G176" s="102">
        <f>NORMDIST(E176,'HS Calculations'!F$68,'HS Calculations'!G$68/4,FALSE)+NORMDIST(E176,'HS Calculations'!F$69,'HS Calculations'!G$69/4,FALSE)+NORMDIST(E176,'HS Calculations'!F$70,'HS Calculations'!G$70/4,FALSE)+NORMDIST(E176,'HS Calculations'!F$71,'HS Calculations'!G$71/4,FALSE)</f>
        <v>4.0235778807489373</v>
      </c>
      <c r="H176" s="161"/>
      <c r="I176" s="161"/>
      <c r="J176" s="161"/>
      <c r="K176" s="161"/>
      <c r="L176" s="161"/>
      <c r="M176" s="161"/>
      <c r="N176" s="161"/>
      <c r="O176" s="161"/>
      <c r="P176" s="161"/>
      <c r="Q176" s="161"/>
      <c r="R176" s="161"/>
      <c r="S176" s="161"/>
      <c r="T176" s="161"/>
      <c r="U176" s="161"/>
      <c r="V176" s="161"/>
      <c r="W176" s="161"/>
      <c r="X176" s="161"/>
    </row>
    <row r="177" spans="1:24" x14ac:dyDescent="0.55000000000000004">
      <c r="A177" s="161"/>
      <c r="B177" s="161"/>
      <c r="C177" s="161"/>
      <c r="D177" s="95">
        <v>89</v>
      </c>
      <c r="E177" s="96">
        <f t="shared" si="25"/>
        <v>5.34</v>
      </c>
      <c r="F177" s="96">
        <f>NORMDIST(E177,'HS Calculations'!F$63,'HS Calculations'!G$63/4,FALSE)+NORMDIST(E177,'HS Calculations'!F$64,'HS Calculations'!G$64/4,FALSE)+NORMDIST(E177,'HS Calculations'!F$65,'HS Calculations'!G$65/4,FALSE)+NORMDIST(E177,'HS Calculations'!F$66,'HS Calculations'!G$66/4,FALSE)+NORMDIST(E177,'HS Calculations'!F$67,'HS Calculations'!G$67/4,FALSE)</f>
        <v>2.0078007642258607E-3</v>
      </c>
      <c r="G177" s="102">
        <f>NORMDIST(E177,'HS Calculations'!F$68,'HS Calculations'!G$68/4,FALSE)+NORMDIST(E177,'HS Calculations'!F$69,'HS Calculations'!G$69/4,FALSE)+NORMDIST(E177,'HS Calculations'!F$70,'HS Calculations'!G$70/4,FALSE)+NORMDIST(E177,'HS Calculations'!F$71,'HS Calculations'!G$71/4,FALSE)</f>
        <v>1.5512810087767221</v>
      </c>
      <c r="H177" s="161"/>
      <c r="I177" s="161"/>
      <c r="J177" s="161"/>
      <c r="K177" s="161"/>
      <c r="L177" s="161"/>
      <c r="M177" s="161"/>
      <c r="N177" s="161"/>
      <c r="O177" s="161"/>
      <c r="P177" s="161"/>
      <c r="Q177" s="161"/>
      <c r="R177" s="161"/>
      <c r="S177" s="161"/>
      <c r="T177" s="161"/>
      <c r="U177" s="161"/>
      <c r="V177" s="161"/>
      <c r="W177" s="161"/>
      <c r="X177" s="161"/>
    </row>
    <row r="178" spans="1:24" x14ac:dyDescent="0.55000000000000004">
      <c r="A178" s="161"/>
      <c r="B178" s="161"/>
      <c r="C178" s="161"/>
      <c r="D178" s="95">
        <v>90</v>
      </c>
      <c r="E178" s="96">
        <f t="shared" si="25"/>
        <v>5.4</v>
      </c>
      <c r="F178" s="96">
        <f>NORMDIST(E178,'HS Calculations'!F$63,'HS Calculations'!G$63/4,FALSE)+NORMDIST(E178,'HS Calculations'!F$64,'HS Calculations'!G$64/4,FALSE)+NORMDIST(E178,'HS Calculations'!F$65,'HS Calculations'!G$65/4,FALSE)+NORMDIST(E178,'HS Calculations'!F$66,'HS Calculations'!G$66/4,FALSE)+NORMDIST(E178,'HS Calculations'!F$67,'HS Calculations'!G$67/4,FALSE)</f>
        <v>2.9418651516900051E-2</v>
      </c>
      <c r="G178" s="102">
        <f>NORMDIST(E178,'HS Calculations'!F$68,'HS Calculations'!G$68/4,FALSE)+NORMDIST(E178,'HS Calculations'!F$69,'HS Calculations'!G$69/4,FALSE)+NORMDIST(E178,'HS Calculations'!F$70,'HS Calculations'!G$70/4,FALSE)+NORMDIST(E178,'HS Calculations'!F$71,'HS Calculations'!G$71/4,FALSE)</f>
        <v>0.30920259573750658</v>
      </c>
      <c r="H178" s="161"/>
      <c r="I178" s="161"/>
      <c r="J178" s="161"/>
      <c r="K178" s="161"/>
      <c r="L178" s="161"/>
      <c r="M178" s="161"/>
      <c r="N178" s="161"/>
      <c r="O178" s="161"/>
      <c r="P178" s="161"/>
      <c r="Q178" s="161"/>
      <c r="R178" s="161"/>
      <c r="S178" s="161"/>
      <c r="T178" s="161"/>
      <c r="U178" s="161"/>
      <c r="V178" s="161"/>
      <c r="W178" s="161"/>
      <c r="X178" s="161"/>
    </row>
    <row r="179" spans="1:24" x14ac:dyDescent="0.55000000000000004">
      <c r="A179" s="161"/>
      <c r="B179" s="161"/>
      <c r="C179" s="161"/>
      <c r="D179" s="95">
        <v>91</v>
      </c>
      <c r="E179" s="96">
        <f t="shared" si="25"/>
        <v>5.46</v>
      </c>
      <c r="F179" s="96">
        <f>NORMDIST(E179,'HS Calculations'!F$63,'HS Calculations'!G$63/4,FALSE)+NORMDIST(E179,'HS Calculations'!F$64,'HS Calculations'!G$64/4,FALSE)+NORMDIST(E179,'HS Calculations'!F$65,'HS Calculations'!G$65/4,FALSE)+NORMDIST(E179,'HS Calculations'!F$66,'HS Calculations'!G$66/4,FALSE)+NORMDIST(E179,'HS Calculations'!F$67,'HS Calculations'!G$67/4,FALSE)</f>
        <v>0.24557626430208088</v>
      </c>
      <c r="G179" s="102">
        <f>NORMDIST(E179,'HS Calculations'!F$68,'HS Calculations'!G$68/4,FALSE)+NORMDIST(E179,'HS Calculations'!F$69,'HS Calculations'!G$69/4,FALSE)+NORMDIST(E179,'HS Calculations'!F$70,'HS Calculations'!G$70/4,FALSE)+NORMDIST(E179,'HS Calculations'!F$71,'HS Calculations'!G$71/4,FALSE)</f>
        <v>3.1861805202757151E-2</v>
      </c>
      <c r="H179" s="161"/>
      <c r="I179" s="161"/>
      <c r="J179" s="161"/>
      <c r="K179" s="161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161"/>
      <c r="W179" s="161"/>
      <c r="X179" s="161"/>
    </row>
    <row r="180" spans="1:24" x14ac:dyDescent="0.55000000000000004">
      <c r="A180" s="161"/>
      <c r="B180" s="161"/>
      <c r="C180" s="161"/>
      <c r="D180" s="95">
        <v>92</v>
      </c>
      <c r="E180" s="96">
        <f t="shared" si="25"/>
        <v>5.52</v>
      </c>
      <c r="F180" s="96">
        <f>NORMDIST(E180,'HS Calculations'!F$63,'HS Calculations'!G$63/4,FALSE)+NORMDIST(E180,'HS Calculations'!F$64,'HS Calculations'!G$64/4,FALSE)+NORMDIST(E180,'HS Calculations'!F$65,'HS Calculations'!G$65/4,FALSE)+NORMDIST(E180,'HS Calculations'!F$66,'HS Calculations'!G$66/4,FALSE)+NORMDIST(E180,'HS Calculations'!F$67,'HS Calculations'!G$67/4,FALSE)</f>
        <v>1.167915697463551</v>
      </c>
      <c r="G180" s="102">
        <f>NORMDIST(E180,'HS Calculations'!F$68,'HS Calculations'!G$68/4,FALSE)+NORMDIST(E180,'HS Calculations'!F$69,'HS Calculations'!G$69/4,FALSE)+NORMDIST(E180,'HS Calculations'!F$70,'HS Calculations'!G$70/4,FALSE)+NORMDIST(E180,'HS Calculations'!F$71,'HS Calculations'!G$71/4,FALSE)</f>
        <v>1.6973531732784582E-3</v>
      </c>
      <c r="H180" s="161"/>
      <c r="I180" s="161"/>
      <c r="J180" s="161"/>
      <c r="K180" s="161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161"/>
      <c r="W180" s="161"/>
      <c r="X180" s="161"/>
    </row>
    <row r="181" spans="1:24" x14ac:dyDescent="0.55000000000000004">
      <c r="A181" s="161"/>
      <c r="B181" s="161"/>
      <c r="C181" s="161"/>
      <c r="D181" s="95">
        <v>93</v>
      </c>
      <c r="E181" s="96">
        <f t="shared" si="25"/>
        <v>5.58</v>
      </c>
      <c r="F181" s="96">
        <f>NORMDIST(E181,'HS Calculations'!F$63,'HS Calculations'!G$63/4,FALSE)+NORMDIST(E181,'HS Calculations'!F$64,'HS Calculations'!G$64/4,FALSE)+NORMDIST(E181,'HS Calculations'!F$65,'HS Calculations'!G$65/4,FALSE)+NORMDIST(E181,'HS Calculations'!F$66,'HS Calculations'!G$66/4,FALSE)+NORMDIST(E181,'HS Calculations'!F$67,'HS Calculations'!G$67/4,FALSE)</f>
        <v>3.1644488701116966</v>
      </c>
      <c r="G181" s="102">
        <f>NORMDIST(E181,'HS Calculations'!F$68,'HS Calculations'!G$68/4,FALSE)+NORMDIST(E181,'HS Calculations'!F$69,'HS Calculations'!G$69/4,FALSE)+NORMDIST(E181,'HS Calculations'!F$70,'HS Calculations'!G$70/4,FALSE)+NORMDIST(E181,'HS Calculations'!F$71,'HS Calculations'!G$71/4,FALSE)</f>
        <v>4.6746451222046526E-5</v>
      </c>
      <c r="H181" s="161"/>
      <c r="I181" s="161"/>
      <c r="J181" s="161"/>
      <c r="K181" s="161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161"/>
      <c r="W181" s="161"/>
      <c r="X181" s="161"/>
    </row>
    <row r="182" spans="1:24" x14ac:dyDescent="0.55000000000000004">
      <c r="A182" s="161"/>
      <c r="B182" s="161"/>
      <c r="C182" s="161"/>
      <c r="D182" s="95">
        <v>94</v>
      </c>
      <c r="E182" s="96">
        <f t="shared" si="25"/>
        <v>5.64</v>
      </c>
      <c r="F182" s="96">
        <f>NORMDIST(E182,'HS Calculations'!F$63,'HS Calculations'!G$63/4,FALSE)+NORMDIST(E182,'HS Calculations'!F$64,'HS Calculations'!G$64/4,FALSE)+NORMDIST(E182,'HS Calculations'!F$65,'HS Calculations'!G$65/4,FALSE)+NORMDIST(E182,'HS Calculations'!F$66,'HS Calculations'!G$66/4,FALSE)+NORMDIST(E182,'HS Calculations'!F$67,'HS Calculations'!G$67/4,FALSE)</f>
        <v>4.8847928402869858</v>
      </c>
      <c r="G182" s="102">
        <f>NORMDIST(E182,'HS Calculations'!F$68,'HS Calculations'!G$68/4,FALSE)+NORMDIST(E182,'HS Calculations'!F$69,'HS Calculations'!G$69/4,FALSE)+NORMDIST(E182,'HS Calculations'!F$70,'HS Calculations'!G$70/4,FALSE)+NORMDIST(E182,'HS Calculations'!F$71,'HS Calculations'!G$71/4,FALSE)</f>
        <v>6.6557908837894209E-7</v>
      </c>
      <c r="H182" s="161"/>
      <c r="I182" s="161"/>
      <c r="J182" s="161"/>
      <c r="K182" s="161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161"/>
      <c r="W182" s="161"/>
      <c r="X182" s="161"/>
    </row>
    <row r="183" spans="1:24" x14ac:dyDescent="0.55000000000000004">
      <c r="A183" s="161"/>
      <c r="B183" s="161"/>
      <c r="C183" s="161"/>
      <c r="D183" s="95">
        <v>95</v>
      </c>
      <c r="E183" s="96">
        <f t="shared" si="25"/>
        <v>5.7</v>
      </c>
      <c r="F183" s="96">
        <f>NORMDIST(E183,'HS Calculations'!F$63,'HS Calculations'!G$63/4,FALSE)+NORMDIST(E183,'HS Calculations'!F$64,'HS Calculations'!G$64/4,FALSE)+NORMDIST(E183,'HS Calculations'!F$65,'HS Calculations'!G$65/4,FALSE)+NORMDIST(E183,'HS Calculations'!F$66,'HS Calculations'!G$66/4,FALSE)+NORMDIST(E183,'HS Calculations'!F$67,'HS Calculations'!G$67/4,FALSE)</f>
        <v>4.2959151819808783</v>
      </c>
      <c r="G183" s="102">
        <f>NORMDIST(E183,'HS Calculations'!F$68,'HS Calculations'!G$68/4,FALSE)+NORMDIST(E183,'HS Calculations'!F$69,'HS Calculations'!G$69/4,FALSE)+NORMDIST(E183,'HS Calculations'!F$70,'HS Calculations'!G$70/4,FALSE)+NORMDIST(E183,'HS Calculations'!F$71,'HS Calculations'!G$71/4,FALSE)</f>
        <v>4.8992012729772156E-9</v>
      </c>
      <c r="H183" s="161"/>
      <c r="I183" s="161"/>
      <c r="J183" s="161"/>
      <c r="K183" s="161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161"/>
      <c r="W183" s="161"/>
      <c r="X183" s="161"/>
    </row>
    <row r="184" spans="1:24" x14ac:dyDescent="0.55000000000000004">
      <c r="A184" s="161"/>
      <c r="B184" s="161"/>
      <c r="C184" s="161"/>
      <c r="D184" s="95">
        <v>96</v>
      </c>
      <c r="E184" s="96">
        <f t="shared" si="25"/>
        <v>5.76</v>
      </c>
      <c r="F184" s="96">
        <f>NORMDIST(E184,'HS Calculations'!F$63,'HS Calculations'!G$63/4,FALSE)+NORMDIST(E184,'HS Calculations'!F$64,'HS Calculations'!G$64/4,FALSE)+NORMDIST(E184,'HS Calculations'!F$65,'HS Calculations'!G$65/4,FALSE)+NORMDIST(E184,'HS Calculations'!F$66,'HS Calculations'!G$66/4,FALSE)+NORMDIST(E184,'HS Calculations'!F$67,'HS Calculations'!G$67/4,FALSE)</f>
        <v>2.1524185491497052</v>
      </c>
      <c r="G184" s="102">
        <f>NORMDIST(E184,'HS Calculations'!F$68,'HS Calculations'!G$68/4,FALSE)+NORMDIST(E184,'HS Calculations'!F$69,'HS Calculations'!G$69/4,FALSE)+NORMDIST(E184,'HS Calculations'!F$70,'HS Calculations'!G$70/4,FALSE)+NORMDIST(E184,'HS Calculations'!F$71,'HS Calculations'!G$71/4,FALSE)</f>
        <v>1.8643415848305474E-11</v>
      </c>
      <c r="H184" s="161"/>
      <c r="I184" s="161"/>
      <c r="J184" s="161"/>
      <c r="K184" s="161"/>
      <c r="L184" s="161"/>
      <c r="M184" s="161"/>
      <c r="N184" s="161"/>
      <c r="O184" s="161"/>
      <c r="P184" s="161"/>
      <c r="Q184" s="161"/>
      <c r="R184" s="161"/>
      <c r="S184" s="161"/>
      <c r="T184" s="161"/>
      <c r="U184" s="161"/>
      <c r="V184" s="161"/>
      <c r="W184" s="161"/>
      <c r="X184" s="161"/>
    </row>
    <row r="185" spans="1:24" x14ac:dyDescent="0.55000000000000004">
      <c r="A185" s="161"/>
      <c r="B185" s="161"/>
      <c r="C185" s="161"/>
      <c r="D185" s="95">
        <v>97</v>
      </c>
      <c r="E185" s="96">
        <f t="shared" si="25"/>
        <v>5.82</v>
      </c>
      <c r="F185" s="96">
        <f>NORMDIST(E185,'HS Calculations'!F$63,'HS Calculations'!G$63/4,FALSE)+NORMDIST(E185,'HS Calculations'!F$64,'HS Calculations'!G$64/4,FALSE)+NORMDIST(E185,'HS Calculations'!F$65,'HS Calculations'!G$65/4,FALSE)+NORMDIST(E185,'HS Calculations'!F$66,'HS Calculations'!G$66/4,FALSE)+NORMDIST(E185,'HS Calculations'!F$67,'HS Calculations'!G$67/4,FALSE)</f>
        <v>0.61441135625754317</v>
      </c>
      <c r="G185" s="102">
        <f>NORMDIST(E185,'HS Calculations'!F$68,'HS Calculations'!G$68/4,FALSE)+NORMDIST(E185,'HS Calculations'!F$69,'HS Calculations'!G$69/4,FALSE)+NORMDIST(E185,'HS Calculations'!F$70,'HS Calculations'!G$70/4,FALSE)+NORMDIST(E185,'HS Calculations'!F$71,'HS Calculations'!G$71/4,FALSE)</f>
        <v>3.6677547084914907E-14</v>
      </c>
      <c r="H185" s="161"/>
      <c r="I185" s="161"/>
      <c r="J185" s="161"/>
      <c r="K185" s="161"/>
      <c r="L185" s="161"/>
      <c r="M185" s="161"/>
      <c r="N185" s="161"/>
      <c r="O185" s="161"/>
      <c r="P185" s="161"/>
      <c r="Q185" s="161"/>
      <c r="R185" s="161"/>
      <c r="S185" s="161"/>
      <c r="T185" s="161"/>
      <c r="U185" s="161"/>
      <c r="V185" s="161"/>
      <c r="W185" s="161"/>
      <c r="X185" s="161"/>
    </row>
    <row r="186" spans="1:24" x14ac:dyDescent="0.55000000000000004">
      <c r="A186" s="161"/>
      <c r="B186" s="161"/>
      <c r="C186" s="161"/>
      <c r="D186" s="95">
        <v>98</v>
      </c>
      <c r="E186" s="96">
        <f t="shared" si="25"/>
        <v>5.88</v>
      </c>
      <c r="F186" s="96">
        <f>NORMDIST(E186,'HS Calculations'!F$63,'HS Calculations'!G$63/4,FALSE)+NORMDIST(E186,'HS Calculations'!F$64,'HS Calculations'!G$64/4,FALSE)+NORMDIST(E186,'HS Calculations'!F$65,'HS Calculations'!G$65/4,FALSE)+NORMDIST(E186,'HS Calculations'!F$66,'HS Calculations'!G$66/4,FALSE)+NORMDIST(E186,'HS Calculations'!F$67,'HS Calculations'!G$67/4,FALSE)</f>
        <v>9.9920183427810894E-2</v>
      </c>
      <c r="G186" s="102">
        <f>NORMDIST(E186,'HS Calculations'!F$68,'HS Calculations'!G$68/4,FALSE)+NORMDIST(E186,'HS Calculations'!F$69,'HS Calculations'!G$69/4,FALSE)+NORMDIST(E186,'HS Calculations'!F$70,'HS Calculations'!G$70/4,FALSE)+NORMDIST(E186,'HS Calculations'!F$71,'HS Calculations'!G$71/4,FALSE)</f>
        <v>3.7303507730965833E-17</v>
      </c>
      <c r="H186" s="161"/>
      <c r="I186" s="161"/>
      <c r="J186" s="161"/>
      <c r="K186" s="161"/>
      <c r="L186" s="161"/>
      <c r="M186" s="161"/>
      <c r="N186" s="161"/>
      <c r="O186" s="161"/>
      <c r="P186" s="161"/>
      <c r="Q186" s="161"/>
      <c r="R186" s="161"/>
      <c r="S186" s="161"/>
      <c r="T186" s="161"/>
      <c r="U186" s="161"/>
      <c r="V186" s="161"/>
      <c r="W186" s="161"/>
      <c r="X186" s="161"/>
    </row>
    <row r="187" spans="1:24" x14ac:dyDescent="0.55000000000000004">
      <c r="A187" s="161"/>
      <c r="B187" s="161"/>
      <c r="C187" s="161"/>
      <c r="D187" s="95">
        <v>99</v>
      </c>
      <c r="E187" s="96">
        <f t="shared" si="25"/>
        <v>5.94</v>
      </c>
      <c r="F187" s="96">
        <f>NORMDIST(E187,'HS Calculations'!F$63,'HS Calculations'!G$63/4,FALSE)+NORMDIST(E187,'HS Calculations'!F$64,'HS Calculations'!G$64/4,FALSE)+NORMDIST(E187,'HS Calculations'!F$65,'HS Calculations'!G$65/4,FALSE)+NORMDIST(E187,'HS Calculations'!F$66,'HS Calculations'!G$66/4,FALSE)+NORMDIST(E187,'HS Calculations'!F$67,'HS Calculations'!G$67/4,FALSE)</f>
        <v>9.2578191197344659E-3</v>
      </c>
      <c r="G187" s="102">
        <f>NORMDIST(E187,'HS Calculations'!F$68,'HS Calculations'!G$68/4,FALSE)+NORMDIST(E187,'HS Calculations'!F$69,'HS Calculations'!G$69/4,FALSE)+NORMDIST(E187,'HS Calculations'!F$70,'HS Calculations'!G$70/4,FALSE)+NORMDIST(E187,'HS Calculations'!F$71,'HS Calculations'!G$71/4,FALSE)</f>
        <v>1.9614337827078951E-20</v>
      </c>
      <c r="H187" s="161"/>
      <c r="I187" s="161"/>
      <c r="J187" s="161"/>
      <c r="K187" s="161"/>
      <c r="L187" s="161"/>
      <c r="M187" s="161"/>
      <c r="N187" s="161"/>
      <c r="O187" s="161"/>
      <c r="P187" s="161"/>
      <c r="Q187" s="161"/>
      <c r="R187" s="161"/>
      <c r="S187" s="161"/>
      <c r="T187" s="161"/>
      <c r="U187" s="161"/>
      <c r="V187" s="161"/>
      <c r="W187" s="161"/>
      <c r="X187" s="161"/>
    </row>
    <row r="188" spans="1:24" x14ac:dyDescent="0.55000000000000004">
      <c r="A188" s="161"/>
      <c r="B188" s="161"/>
      <c r="C188" s="161"/>
      <c r="D188" s="95">
        <v>100</v>
      </c>
      <c r="E188" s="96">
        <f t="shared" si="25"/>
        <v>6</v>
      </c>
      <c r="F188" s="96">
        <f>NORMDIST(E188,'HS Calculations'!F$63,'HS Calculations'!G$63/4,FALSE)+NORMDIST(E188,'HS Calculations'!F$64,'HS Calculations'!G$64/4,FALSE)+NORMDIST(E188,'HS Calculations'!F$65,'HS Calculations'!G$65/4,FALSE)+NORMDIST(E188,'HS Calculations'!F$66,'HS Calculations'!G$66/4,FALSE)+NORMDIST(E188,'HS Calculations'!F$67,'HS Calculations'!G$67/4,FALSE)</f>
        <v>4.8868120948023419E-4</v>
      </c>
      <c r="G188" s="102">
        <f>NORMDIST(E188,'HS Calculations'!F$68,'HS Calculations'!G$68/4,FALSE)+NORMDIST(E188,'HS Calculations'!F$69,'HS Calculations'!G$69/4,FALSE)+NORMDIST(E188,'HS Calculations'!F$70,'HS Calculations'!G$70/4,FALSE)+NORMDIST(E188,'HS Calculations'!F$71,'HS Calculations'!G$71/4,FALSE)</f>
        <v>5.3317800138669328E-24</v>
      </c>
      <c r="H188" s="161"/>
      <c r="I188" s="161"/>
      <c r="J188" s="161"/>
      <c r="K188" s="161"/>
      <c r="L188" s="161"/>
      <c r="M188" s="161"/>
      <c r="N188" s="161"/>
      <c r="O188" s="161"/>
      <c r="P188" s="161"/>
      <c r="Q188" s="161"/>
      <c r="R188" s="161"/>
      <c r="S188" s="161"/>
      <c r="T188" s="161"/>
      <c r="U188" s="161"/>
      <c r="V188" s="161"/>
      <c r="W188" s="161"/>
      <c r="X188" s="161"/>
    </row>
    <row r="189" spans="1:24" x14ac:dyDescent="0.55000000000000004">
      <c r="A189" s="161"/>
      <c r="B189" s="161"/>
      <c r="C189" s="161"/>
      <c r="D189" s="95">
        <v>101</v>
      </c>
      <c r="E189" s="96">
        <f t="shared" si="25"/>
        <v>6.06</v>
      </c>
      <c r="F189" s="96">
        <f>NORMDIST(E189,'HS Calculations'!F$63,'HS Calculations'!G$63/4,FALSE)+NORMDIST(E189,'HS Calculations'!F$64,'HS Calculations'!G$64/4,FALSE)+NORMDIST(E189,'HS Calculations'!F$65,'HS Calculations'!G$65/4,FALSE)+NORMDIST(E189,'HS Calculations'!F$66,'HS Calculations'!G$66/4,FALSE)+NORMDIST(E189,'HS Calculations'!F$67,'HS Calculations'!G$67/4,FALSE)</f>
        <v>1.4696166685760775E-5</v>
      </c>
      <c r="G189" s="102">
        <f>NORMDIST(E189,'HS Calculations'!F$68,'HS Calculations'!G$68/4,FALSE)+NORMDIST(E189,'HS Calculations'!F$69,'HS Calculations'!G$69/4,FALSE)+NORMDIST(E189,'HS Calculations'!F$70,'HS Calculations'!G$70/4,FALSE)+NORMDIST(E189,'HS Calculations'!F$71,'HS Calculations'!G$71/4,FALSE)</f>
        <v>7.4928214765598021E-28</v>
      </c>
      <c r="H189" s="161"/>
      <c r="I189" s="161"/>
      <c r="J189" s="161"/>
      <c r="K189" s="161"/>
      <c r="L189" s="161"/>
      <c r="M189" s="161"/>
      <c r="N189" s="161"/>
      <c r="O189" s="161"/>
      <c r="P189" s="161"/>
      <c r="Q189" s="161"/>
      <c r="R189" s="161"/>
      <c r="S189" s="161"/>
      <c r="T189" s="161"/>
      <c r="U189" s="161"/>
      <c r="V189" s="161"/>
      <c r="W189" s="161"/>
      <c r="X189" s="161"/>
    </row>
    <row r="190" spans="1:24" x14ac:dyDescent="0.55000000000000004">
      <c r="A190" s="161"/>
      <c r="B190" s="161"/>
      <c r="C190" s="161"/>
      <c r="D190" s="95">
        <v>102</v>
      </c>
      <c r="E190" s="96">
        <f t="shared" si="25"/>
        <v>6.12</v>
      </c>
      <c r="F190" s="96">
        <f>NORMDIST(E190,'HS Calculations'!F$63,'HS Calculations'!G$63/4,FALSE)+NORMDIST(E190,'HS Calculations'!F$64,'HS Calculations'!G$64/4,FALSE)+NORMDIST(E190,'HS Calculations'!F$65,'HS Calculations'!G$65/4,FALSE)+NORMDIST(E190,'HS Calculations'!F$66,'HS Calculations'!G$66/4,FALSE)+NORMDIST(E190,'HS Calculations'!F$67,'HS Calculations'!G$67/4,FALSE)</f>
        <v>2.517931890964161E-7</v>
      </c>
      <c r="G190" s="102">
        <f>NORMDIST(E190,'HS Calculations'!F$68,'HS Calculations'!G$68/4,FALSE)+NORMDIST(E190,'HS Calculations'!F$69,'HS Calculations'!G$69/4,FALSE)+NORMDIST(E190,'HS Calculations'!F$70,'HS Calculations'!G$70/4,FALSE)+NORMDIST(E190,'HS Calculations'!F$71,'HS Calculations'!G$71/4,FALSE)</f>
        <v>5.4436869178461567E-32</v>
      </c>
      <c r="H190" s="161"/>
      <c r="I190" s="161"/>
      <c r="J190" s="161"/>
      <c r="K190" s="161"/>
      <c r="L190" s="161"/>
      <c r="M190" s="161"/>
      <c r="N190" s="161"/>
      <c r="O190" s="161"/>
      <c r="P190" s="161"/>
      <c r="Q190" s="161"/>
      <c r="R190" s="161"/>
      <c r="S190" s="161"/>
      <c r="T190" s="161"/>
      <c r="U190" s="161"/>
      <c r="V190" s="161"/>
      <c r="W190" s="161"/>
      <c r="X190" s="161"/>
    </row>
    <row r="191" spans="1:24" x14ac:dyDescent="0.55000000000000004">
      <c r="A191" s="161"/>
      <c r="B191" s="161"/>
      <c r="C191" s="161"/>
      <c r="D191" s="95">
        <v>103</v>
      </c>
      <c r="E191" s="96">
        <f t="shared" si="25"/>
        <v>6.18</v>
      </c>
      <c r="F191" s="96">
        <f>NORMDIST(E191,'HS Calculations'!F$63,'HS Calculations'!G$63/4,FALSE)+NORMDIST(E191,'HS Calculations'!F$64,'HS Calculations'!G$64/4,FALSE)+NORMDIST(E191,'HS Calculations'!F$65,'HS Calculations'!G$65/4,FALSE)+NORMDIST(E191,'HS Calculations'!F$66,'HS Calculations'!G$66/4,FALSE)+NORMDIST(E191,'HS Calculations'!F$67,'HS Calculations'!G$67/4,FALSE)</f>
        <v>2.4577933677182665E-9</v>
      </c>
      <c r="G191" s="102">
        <f>NORMDIST(E191,'HS Calculations'!F$68,'HS Calculations'!G$68/4,FALSE)+NORMDIST(E191,'HS Calculations'!F$69,'HS Calculations'!G$69/4,FALSE)+NORMDIST(E191,'HS Calculations'!F$70,'HS Calculations'!G$70/4,FALSE)+NORMDIST(E191,'HS Calculations'!F$71,'HS Calculations'!G$71/4,FALSE)</f>
        <v>2.0446335641608181E-36</v>
      </c>
      <c r="H191" s="161"/>
      <c r="I191" s="161"/>
      <c r="J191" s="161"/>
      <c r="K191" s="161"/>
      <c r="L191" s="161"/>
      <c r="M191" s="161"/>
      <c r="N191" s="161"/>
      <c r="O191" s="161"/>
      <c r="P191" s="161"/>
      <c r="Q191" s="161"/>
      <c r="R191" s="161"/>
      <c r="S191" s="161"/>
      <c r="T191" s="161"/>
      <c r="U191" s="161"/>
      <c r="V191" s="161"/>
      <c r="W191" s="161"/>
      <c r="X191" s="161"/>
    </row>
    <row r="192" spans="1:24" x14ac:dyDescent="0.55000000000000004">
      <c r="A192" s="161"/>
      <c r="B192" s="161"/>
      <c r="C192" s="161"/>
      <c r="D192" s="95">
        <v>104</v>
      </c>
      <c r="E192" s="96">
        <f t="shared" si="25"/>
        <v>6.24</v>
      </c>
      <c r="F192" s="96">
        <f>NORMDIST(E192,'HS Calculations'!F$63,'HS Calculations'!G$63/4,FALSE)+NORMDIST(E192,'HS Calculations'!F$64,'HS Calculations'!G$64/4,FALSE)+NORMDIST(E192,'HS Calculations'!F$65,'HS Calculations'!G$65/4,FALSE)+NORMDIST(E192,'HS Calculations'!F$66,'HS Calculations'!G$66/4,FALSE)+NORMDIST(E192,'HS Calculations'!F$67,'HS Calculations'!G$67/4,FALSE)</f>
        <v>1.3668102836690798E-11</v>
      </c>
      <c r="G192" s="102">
        <f>NORMDIST(E192,'HS Calculations'!F$68,'HS Calculations'!G$68/4,FALSE)+NORMDIST(E192,'HS Calculations'!F$69,'HS Calculations'!G$69/4,FALSE)+NORMDIST(E192,'HS Calculations'!F$70,'HS Calculations'!G$70/4,FALSE)+NORMDIST(E192,'HS Calculations'!F$71,'HS Calculations'!G$71/4,FALSE)</f>
        <v>3.9702003510778336E-41</v>
      </c>
      <c r="H192" s="161"/>
      <c r="I192" s="161"/>
      <c r="J192" s="161"/>
      <c r="K192" s="161"/>
      <c r="L192" s="161"/>
      <c r="M192" s="161"/>
      <c r="N192" s="161"/>
      <c r="O192" s="161"/>
      <c r="P192" s="161"/>
      <c r="Q192" s="161"/>
      <c r="R192" s="161"/>
      <c r="S192" s="161"/>
      <c r="T192" s="161"/>
      <c r="U192" s="161"/>
      <c r="V192" s="161"/>
      <c r="W192" s="161"/>
      <c r="X192" s="161"/>
    </row>
    <row r="193" spans="1:24" x14ac:dyDescent="0.55000000000000004">
      <c r="A193" s="161"/>
      <c r="B193" s="161"/>
      <c r="C193" s="161"/>
      <c r="D193" s="95">
        <v>105</v>
      </c>
      <c r="E193" s="96">
        <f t="shared" si="25"/>
        <v>6.3</v>
      </c>
      <c r="F193" s="96">
        <f>NORMDIST(E193,'HS Calculations'!F$63,'HS Calculations'!G$63/4,FALSE)+NORMDIST(E193,'HS Calculations'!F$64,'HS Calculations'!G$64/4,FALSE)+NORMDIST(E193,'HS Calculations'!F$65,'HS Calculations'!G$65/4,FALSE)+NORMDIST(E193,'HS Calculations'!F$66,'HS Calculations'!G$66/4,FALSE)+NORMDIST(E193,'HS Calculations'!F$67,'HS Calculations'!G$67/4,FALSE)</f>
        <v>4.3304456040252387E-14</v>
      </c>
      <c r="G193" s="102">
        <f>NORMDIST(E193,'HS Calculations'!F$68,'HS Calculations'!G$68/4,FALSE)+NORMDIST(E193,'HS Calculations'!F$69,'HS Calculations'!G$69/4,FALSE)+NORMDIST(E193,'HS Calculations'!F$70,'HS Calculations'!G$70/4,FALSE)+NORMDIST(E193,'HS Calculations'!F$71,'HS Calculations'!G$71/4,FALSE)</f>
        <v>3.9855104544731371E-46</v>
      </c>
      <c r="H193" s="161"/>
      <c r="I193" s="161"/>
      <c r="J193" s="161"/>
      <c r="K193" s="161"/>
      <c r="L193" s="161"/>
      <c r="M193" s="161"/>
      <c r="N193" s="161"/>
      <c r="O193" s="161"/>
      <c r="P193" s="161"/>
      <c r="Q193" s="161"/>
      <c r="R193" s="161"/>
      <c r="S193" s="161"/>
      <c r="T193" s="161"/>
      <c r="U193" s="161"/>
      <c r="V193" s="161"/>
      <c r="W193" s="161"/>
      <c r="X193" s="161"/>
    </row>
    <row r="194" spans="1:24" x14ac:dyDescent="0.55000000000000004">
      <c r="A194" s="161"/>
      <c r="B194" s="161"/>
      <c r="C194" s="161"/>
      <c r="D194" s="95">
        <v>106</v>
      </c>
      <c r="E194" s="96">
        <f t="shared" si="25"/>
        <v>6.36</v>
      </c>
      <c r="F194" s="96">
        <f>NORMDIST(E194,'HS Calculations'!F$63,'HS Calculations'!G$63/4,FALSE)+NORMDIST(E194,'HS Calculations'!F$64,'HS Calculations'!G$64/4,FALSE)+NORMDIST(E194,'HS Calculations'!F$65,'HS Calculations'!G$65/4,FALSE)+NORMDIST(E194,'HS Calculations'!F$66,'HS Calculations'!G$66/4,FALSE)+NORMDIST(E194,'HS Calculations'!F$67,'HS Calculations'!G$67/4,FALSE)</f>
        <v>7.8166095311475759E-17</v>
      </c>
      <c r="G194" s="102">
        <f>NORMDIST(E194,'HS Calculations'!F$68,'HS Calculations'!G$68/4,FALSE)+NORMDIST(E194,'HS Calculations'!F$69,'HS Calculations'!G$69/4,FALSE)+NORMDIST(E194,'HS Calculations'!F$70,'HS Calculations'!G$70/4,FALSE)+NORMDIST(E194,'HS Calculations'!F$71,'HS Calculations'!G$71/4,FALSE)</f>
        <v>2.0683787796099775E-51</v>
      </c>
      <c r="H194" s="161"/>
      <c r="I194" s="161"/>
      <c r="J194" s="161"/>
      <c r="K194" s="161"/>
      <c r="L194" s="161"/>
      <c r="M194" s="161"/>
      <c r="N194" s="161"/>
      <c r="O194" s="161"/>
      <c r="P194" s="161"/>
      <c r="Q194" s="161"/>
      <c r="R194" s="161"/>
      <c r="S194" s="161"/>
      <c r="T194" s="161"/>
      <c r="U194" s="161"/>
      <c r="V194" s="161"/>
      <c r="W194" s="161"/>
      <c r="X194" s="161"/>
    </row>
    <row r="195" spans="1:24" x14ac:dyDescent="0.55000000000000004">
      <c r="A195" s="161"/>
      <c r="B195" s="161"/>
      <c r="C195" s="161"/>
      <c r="D195" s="95">
        <v>107</v>
      </c>
      <c r="E195" s="96">
        <f t="shared" si="25"/>
        <v>6.42</v>
      </c>
      <c r="F195" s="96">
        <f>NORMDIST(E195,'HS Calculations'!F$63,'HS Calculations'!G$63/4,FALSE)+NORMDIST(E195,'HS Calculations'!F$64,'HS Calculations'!G$64/4,FALSE)+NORMDIST(E195,'HS Calculations'!F$65,'HS Calculations'!G$65/4,FALSE)+NORMDIST(E195,'HS Calculations'!F$66,'HS Calculations'!G$66/4,FALSE)+NORMDIST(E195,'HS Calculations'!F$67,'HS Calculations'!G$67/4,FALSE)</f>
        <v>8.0383280906436689E-20</v>
      </c>
      <c r="G195" s="102">
        <f>NORMDIST(E195,'HS Calculations'!F$68,'HS Calculations'!G$68/4,FALSE)+NORMDIST(E195,'HS Calculations'!F$69,'HS Calculations'!G$69/4,FALSE)+NORMDIST(E195,'HS Calculations'!F$70,'HS Calculations'!G$70/4,FALSE)+NORMDIST(E195,'HS Calculations'!F$71,'HS Calculations'!G$71/4,FALSE)</f>
        <v>5.549460773674689E-57</v>
      </c>
      <c r="H195" s="161"/>
      <c r="I195" s="161"/>
      <c r="J195" s="161"/>
      <c r="K195" s="161"/>
      <c r="L195" s="161"/>
      <c r="M195" s="161"/>
      <c r="N195" s="161"/>
      <c r="O195" s="161"/>
      <c r="P195" s="161"/>
      <c r="Q195" s="161"/>
      <c r="R195" s="161"/>
      <c r="S195" s="161"/>
      <c r="T195" s="161"/>
      <c r="U195" s="161"/>
      <c r="V195" s="161"/>
      <c r="W195" s="161"/>
      <c r="X195" s="161"/>
    </row>
    <row r="196" spans="1:24" x14ac:dyDescent="0.55000000000000004">
      <c r="A196" s="161"/>
      <c r="B196" s="161"/>
      <c r="C196" s="161"/>
      <c r="D196" s="95">
        <v>108</v>
      </c>
      <c r="E196" s="96">
        <f t="shared" si="25"/>
        <v>6.48</v>
      </c>
      <c r="F196" s="96">
        <f>NORMDIST(E196,'HS Calculations'!F$63,'HS Calculations'!G$63/4,FALSE)+NORMDIST(E196,'HS Calculations'!F$64,'HS Calculations'!G$64/4,FALSE)+NORMDIST(E196,'HS Calculations'!F$65,'HS Calculations'!G$65/4,FALSE)+NORMDIST(E196,'HS Calculations'!F$66,'HS Calculations'!G$66/4,FALSE)+NORMDIST(E196,'HS Calculations'!F$67,'HS Calculations'!G$67/4,FALSE)</f>
        <v>4.7094969387103378E-23</v>
      </c>
      <c r="G196" s="102">
        <f>NORMDIST(E196,'HS Calculations'!F$68,'HS Calculations'!G$68/4,FALSE)+NORMDIST(E196,'HS Calculations'!F$69,'HS Calculations'!G$69/4,FALSE)+NORMDIST(E196,'HS Calculations'!F$70,'HS Calculations'!G$70/4,FALSE)+NORMDIST(E196,'HS Calculations'!F$71,'HS Calculations'!G$71/4,FALSE)</f>
        <v>7.6974360582114035E-63</v>
      </c>
      <c r="H196" s="161"/>
      <c r="I196" s="161"/>
      <c r="J196" s="161"/>
      <c r="K196" s="161"/>
      <c r="L196" s="161"/>
      <c r="M196" s="161"/>
      <c r="N196" s="161"/>
      <c r="O196" s="161"/>
      <c r="P196" s="161"/>
      <c r="Q196" s="161"/>
      <c r="R196" s="161"/>
      <c r="S196" s="161"/>
      <c r="T196" s="161"/>
      <c r="U196" s="161"/>
      <c r="V196" s="161"/>
      <c r="W196" s="161"/>
      <c r="X196" s="161"/>
    </row>
    <row r="197" spans="1:24" x14ac:dyDescent="0.55000000000000004">
      <c r="A197" s="161"/>
      <c r="B197" s="161"/>
      <c r="C197" s="161"/>
      <c r="D197" s="95">
        <v>109</v>
      </c>
      <c r="E197" s="96">
        <f t="shared" si="25"/>
        <v>6.54</v>
      </c>
      <c r="F197" s="96">
        <f>NORMDIST(E197,'HS Calculations'!F$63,'HS Calculations'!G$63/4,FALSE)+NORMDIST(E197,'HS Calculations'!F$64,'HS Calculations'!G$64/4,FALSE)+NORMDIST(E197,'HS Calculations'!F$65,'HS Calculations'!G$65/4,FALSE)+NORMDIST(E197,'HS Calculations'!F$66,'HS Calculations'!G$66/4,FALSE)+NORMDIST(E197,'HS Calculations'!F$67,'HS Calculations'!G$67/4,FALSE)</f>
        <v>1.5719719409721417E-26</v>
      </c>
      <c r="G197" s="102">
        <f>NORMDIST(E197,'HS Calculations'!F$68,'HS Calculations'!G$68/4,FALSE)+NORMDIST(E197,'HS Calculations'!F$69,'HS Calculations'!G$69/4,FALSE)+NORMDIST(E197,'HS Calculations'!F$70,'HS Calculations'!G$70/4,FALSE)+NORMDIST(E197,'HS Calculations'!F$71,'HS Calculations'!G$71/4,FALSE)</f>
        <v>5.5197065001144177E-69</v>
      </c>
      <c r="H197" s="161"/>
      <c r="I197" s="161"/>
      <c r="J197" s="161"/>
      <c r="K197" s="161"/>
      <c r="L197" s="161"/>
      <c r="M197" s="161"/>
      <c r="N197" s="161"/>
      <c r="O197" s="161"/>
      <c r="P197" s="161"/>
      <c r="Q197" s="161"/>
      <c r="R197" s="161"/>
      <c r="S197" s="161"/>
      <c r="T197" s="161"/>
      <c r="U197" s="161"/>
      <c r="V197" s="161"/>
      <c r="W197" s="161"/>
      <c r="X197" s="161"/>
    </row>
    <row r="198" spans="1:24" x14ac:dyDescent="0.55000000000000004">
      <c r="A198" s="161"/>
      <c r="B198" s="161"/>
      <c r="C198" s="161"/>
      <c r="D198" s="95">
        <v>110</v>
      </c>
      <c r="E198" s="96">
        <f t="shared" si="25"/>
        <v>6.6</v>
      </c>
      <c r="F198" s="96">
        <f>NORMDIST(E198,'HS Calculations'!F$63,'HS Calculations'!G$63/4,FALSE)+NORMDIST(E198,'HS Calculations'!F$64,'HS Calculations'!G$64/4,FALSE)+NORMDIST(E198,'HS Calculations'!F$65,'HS Calculations'!G$65/4,FALSE)+NORMDIST(E198,'HS Calculations'!F$66,'HS Calculations'!G$66/4,FALSE)+NORMDIST(E198,'HS Calculations'!F$67,'HS Calculations'!G$67/4,FALSE)</f>
        <v>2.9893484490710936E-30</v>
      </c>
      <c r="G198" s="102">
        <f>NORMDIST(E198,'HS Calculations'!F$68,'HS Calculations'!G$68/4,FALSE)+NORMDIST(E198,'HS Calculations'!F$69,'HS Calculations'!G$69/4,FALSE)+NORMDIST(E198,'HS Calculations'!F$70,'HS Calculations'!G$70/4,FALSE)+NORMDIST(E198,'HS Calculations'!F$71,'HS Calculations'!G$71/4,FALSE)</f>
        <v>2.0462583883884776E-75</v>
      </c>
      <c r="H198" s="161"/>
      <c r="I198" s="161"/>
      <c r="J198" s="161"/>
      <c r="K198" s="161"/>
      <c r="L198" s="161"/>
      <c r="M198" s="161"/>
      <c r="N198" s="161"/>
      <c r="O198" s="161"/>
      <c r="P198" s="161"/>
      <c r="Q198" s="161"/>
      <c r="R198" s="161"/>
      <c r="S198" s="161"/>
      <c r="T198" s="161"/>
      <c r="U198" s="161"/>
      <c r="V198" s="161"/>
      <c r="W198" s="161"/>
      <c r="X198" s="161"/>
    </row>
    <row r="199" spans="1:24" x14ac:dyDescent="0.55000000000000004">
      <c r="A199" s="161"/>
      <c r="B199" s="161"/>
      <c r="C199" s="161"/>
      <c r="D199" s="95">
        <v>111</v>
      </c>
      <c r="E199" s="96">
        <f t="shared" si="25"/>
        <v>6.66</v>
      </c>
      <c r="F199" s="96">
        <f>NORMDIST(E199,'HS Calculations'!F$63,'HS Calculations'!G$63/4,FALSE)+NORMDIST(E199,'HS Calculations'!F$64,'HS Calculations'!G$64/4,FALSE)+NORMDIST(E199,'HS Calculations'!F$65,'HS Calculations'!G$65/4,FALSE)+NORMDIST(E199,'HS Calculations'!F$66,'HS Calculations'!G$66/4,FALSE)+NORMDIST(E199,'HS Calculations'!F$67,'HS Calculations'!G$67/4,FALSE)</f>
        <v>3.2386929224862371E-34</v>
      </c>
      <c r="G199" s="102">
        <f>NORMDIST(E199,'HS Calculations'!F$68,'HS Calculations'!G$68/4,FALSE)+NORMDIST(E199,'HS Calculations'!F$69,'HS Calculations'!G$69/4,FALSE)+NORMDIST(E199,'HS Calculations'!F$70,'HS Calculations'!G$70/4,FALSE)+NORMDIST(E199,'HS Calculations'!F$71,'HS Calculations'!G$71/4,FALSE)</f>
        <v>3.9217471969331276E-82</v>
      </c>
      <c r="H199" s="161"/>
      <c r="I199" s="161"/>
      <c r="J199" s="161"/>
      <c r="K199" s="161"/>
      <c r="L199" s="161"/>
      <c r="M199" s="161"/>
      <c r="N199" s="161"/>
      <c r="O199" s="161"/>
      <c r="P199" s="161"/>
      <c r="Q199" s="161"/>
      <c r="R199" s="161"/>
      <c r="S199" s="161"/>
      <c r="T199" s="161"/>
      <c r="U199" s="161"/>
      <c r="V199" s="161"/>
      <c r="W199" s="161"/>
      <c r="X199" s="161"/>
    </row>
    <row r="200" spans="1:24" x14ac:dyDescent="0.55000000000000004">
      <c r="A200" s="161"/>
      <c r="B200" s="161"/>
      <c r="C200" s="161"/>
      <c r="D200" s="95">
        <v>112</v>
      </c>
      <c r="E200" s="96">
        <f t="shared" si="25"/>
        <v>6.72</v>
      </c>
      <c r="F200" s="96">
        <f>NORMDIST(E200,'HS Calculations'!F$63,'HS Calculations'!G$63/4,FALSE)+NORMDIST(E200,'HS Calculations'!F$64,'HS Calculations'!G$64/4,FALSE)+NORMDIST(E200,'HS Calculations'!F$65,'HS Calculations'!G$65/4,FALSE)+NORMDIST(E200,'HS Calculations'!F$66,'HS Calculations'!G$66/4,FALSE)+NORMDIST(E200,'HS Calculations'!F$67,'HS Calculations'!G$67/4,FALSE)</f>
        <v>1.9990538066149721E-38</v>
      </c>
      <c r="G200" s="102">
        <f>NORMDIST(E200,'HS Calculations'!F$68,'HS Calculations'!G$68/4,FALSE)+NORMDIST(E200,'HS Calculations'!F$69,'HS Calculations'!G$69/4,FALSE)+NORMDIST(E200,'HS Calculations'!F$70,'HS Calculations'!G$70/4,FALSE)+NORMDIST(E200,'HS Calculations'!F$71,'HS Calculations'!G$71/4,FALSE)</f>
        <v>3.4895503664435153E-85</v>
      </c>
      <c r="H200" s="161"/>
      <c r="I200" s="161"/>
      <c r="J200" s="161"/>
      <c r="K200" s="161"/>
      <c r="L200" s="161"/>
      <c r="M200" s="161"/>
      <c r="N200" s="161"/>
      <c r="O200" s="161"/>
      <c r="P200" s="161"/>
      <c r="Q200" s="161"/>
      <c r="R200" s="161"/>
      <c r="S200" s="161"/>
      <c r="T200" s="161"/>
      <c r="U200" s="161"/>
      <c r="V200" s="161"/>
      <c r="W200" s="161"/>
      <c r="X200" s="161"/>
    </row>
    <row r="201" spans="1:24" x14ac:dyDescent="0.55000000000000004">
      <c r="A201" s="161"/>
      <c r="B201" s="161"/>
      <c r="C201" s="161"/>
      <c r="D201" s="95">
        <v>113</v>
      </c>
      <c r="E201" s="96">
        <f t="shared" si="25"/>
        <v>6.78</v>
      </c>
      <c r="F201" s="96">
        <f>NORMDIST(E201,'HS Calculations'!F$63,'HS Calculations'!G$63/4,FALSE)+NORMDIST(E201,'HS Calculations'!F$64,'HS Calculations'!G$64/4,FALSE)+NORMDIST(E201,'HS Calculations'!F$65,'HS Calculations'!G$65/4,FALSE)+NORMDIST(E201,'HS Calculations'!F$66,'HS Calculations'!G$66/4,FALSE)+NORMDIST(E201,'HS Calculations'!F$67,'HS Calculations'!G$67/4,FALSE)</f>
        <v>7.0297628702498902E-43</v>
      </c>
      <c r="G201" s="102">
        <f>NORMDIST(E201,'HS Calculations'!F$68,'HS Calculations'!G$68/4,FALSE)+NORMDIST(E201,'HS Calculations'!F$69,'HS Calculations'!G$69/4,FALSE)+NORMDIST(E201,'HS Calculations'!F$70,'HS Calculations'!G$70/4,FALSE)+NORMDIST(E201,'HS Calculations'!F$71,'HS Calculations'!G$71/4,FALSE)</f>
        <v>2.5344318962461306E-81</v>
      </c>
      <c r="H201" s="161"/>
      <c r="I201" s="161"/>
      <c r="J201" s="161"/>
      <c r="K201" s="161"/>
      <c r="L201" s="161"/>
      <c r="M201" s="161"/>
      <c r="N201" s="161"/>
      <c r="O201" s="161"/>
      <c r="P201" s="161"/>
      <c r="Q201" s="161"/>
      <c r="R201" s="161"/>
      <c r="S201" s="161"/>
      <c r="T201" s="161"/>
      <c r="U201" s="161"/>
      <c r="V201" s="161"/>
      <c r="W201" s="161"/>
      <c r="X201" s="161"/>
    </row>
    <row r="202" spans="1:24" x14ac:dyDescent="0.55000000000000004">
      <c r="A202" s="161"/>
      <c r="B202" s="161"/>
      <c r="C202" s="161"/>
      <c r="D202" s="95">
        <v>114</v>
      </c>
      <c r="E202" s="96">
        <f t="shared" si="25"/>
        <v>6.84</v>
      </c>
      <c r="F202" s="96">
        <f>NORMDIST(E202,'HS Calculations'!F$63,'HS Calculations'!G$63/4,FALSE)+NORMDIST(E202,'HS Calculations'!F$64,'HS Calculations'!G$64/4,FALSE)+NORMDIST(E202,'HS Calculations'!F$65,'HS Calculations'!G$65/4,FALSE)+NORMDIST(E202,'HS Calculations'!F$66,'HS Calculations'!G$66/4,FALSE)+NORMDIST(E202,'HS Calculations'!F$67,'HS Calculations'!G$67/4,FALSE)</f>
        <v>1.4083751303852686E-47</v>
      </c>
      <c r="G202" s="102">
        <f>NORMDIST(E202,'HS Calculations'!F$68,'HS Calculations'!G$68/4,FALSE)+NORMDIST(E202,'HS Calculations'!F$69,'HS Calculations'!G$69/4,FALSE)+NORMDIST(E202,'HS Calculations'!F$70,'HS Calculations'!G$70/4,FALSE)+NORMDIST(E202,'HS Calculations'!F$71,'HS Calculations'!G$71/4,FALSE)</f>
        <v>1.4970119583861145E-77</v>
      </c>
      <c r="H202" s="161"/>
      <c r="I202" s="161"/>
      <c r="J202" s="161"/>
      <c r="K202" s="161"/>
      <c r="L202" s="161"/>
      <c r="M202" s="161"/>
      <c r="N202" s="161"/>
      <c r="O202" s="161"/>
      <c r="P202" s="161"/>
      <c r="Q202" s="161"/>
      <c r="R202" s="161"/>
      <c r="S202" s="161"/>
      <c r="T202" s="161"/>
      <c r="U202" s="161"/>
      <c r="V202" s="161"/>
      <c r="W202" s="161"/>
      <c r="X202" s="161"/>
    </row>
    <row r="203" spans="1:24" x14ac:dyDescent="0.55000000000000004">
      <c r="A203" s="161"/>
      <c r="B203" s="161"/>
      <c r="C203" s="161"/>
      <c r="D203" s="95">
        <v>115</v>
      </c>
      <c r="E203" s="96">
        <f t="shared" si="25"/>
        <v>6.9</v>
      </c>
      <c r="F203" s="96">
        <f>NORMDIST(E203,'HS Calculations'!F$63,'HS Calculations'!G$63/4,FALSE)+NORMDIST(E203,'HS Calculations'!F$64,'HS Calculations'!G$64/4,FALSE)+NORMDIST(E203,'HS Calculations'!F$65,'HS Calculations'!G$65/4,FALSE)+NORMDIST(E203,'HS Calculations'!F$66,'HS Calculations'!G$66/4,FALSE)+NORMDIST(E203,'HS Calculations'!F$67,'HS Calculations'!G$67/4,FALSE)</f>
        <v>1.6075241265235125E-52</v>
      </c>
      <c r="G203" s="102">
        <f>NORMDIST(E203,'HS Calculations'!F$68,'HS Calculations'!G$68/4,FALSE)+NORMDIST(E203,'HS Calculations'!F$69,'HS Calculations'!G$69/4,FALSE)+NORMDIST(E203,'HS Calculations'!F$70,'HS Calculations'!G$70/4,FALSE)+NORMDIST(E203,'HS Calculations'!F$71,'HS Calculations'!G$71/4,FALSE)</f>
        <v>7.1904329369229996E-74</v>
      </c>
      <c r="H203" s="161"/>
      <c r="I203" s="161"/>
      <c r="J203" s="161"/>
      <c r="K203" s="161"/>
      <c r="L203" s="161"/>
      <c r="M203" s="161"/>
      <c r="N203" s="161"/>
      <c r="O203" s="161"/>
      <c r="P203" s="161"/>
      <c r="Q203" s="161"/>
      <c r="R203" s="161"/>
      <c r="S203" s="161"/>
      <c r="T203" s="161"/>
      <c r="U203" s="161"/>
      <c r="V203" s="161"/>
      <c r="W203" s="161"/>
      <c r="X203" s="161"/>
    </row>
    <row r="204" spans="1:24" x14ac:dyDescent="0.55000000000000004">
      <c r="A204" s="161"/>
      <c r="B204" s="161"/>
      <c r="C204" s="161"/>
      <c r="D204" s="95">
        <v>116</v>
      </c>
      <c r="E204" s="96">
        <f t="shared" si="25"/>
        <v>6.96</v>
      </c>
      <c r="F204" s="96">
        <f>NORMDIST(E204,'HS Calculations'!F$63,'HS Calculations'!G$63/4,FALSE)+NORMDIST(E204,'HS Calculations'!F$64,'HS Calculations'!G$64/4,FALSE)+NORMDIST(E204,'HS Calculations'!F$65,'HS Calculations'!G$65/4,FALSE)+NORMDIST(E204,'HS Calculations'!F$66,'HS Calculations'!G$66/4,FALSE)+NORMDIST(E204,'HS Calculations'!F$67,'HS Calculations'!G$67/4,FALSE)</f>
        <v>1.0453413555693543E-57</v>
      </c>
      <c r="G204" s="102">
        <f>NORMDIST(E204,'HS Calculations'!F$68,'HS Calculations'!G$68/4,FALSE)+NORMDIST(E204,'HS Calculations'!F$69,'HS Calculations'!G$69/4,FALSE)+NORMDIST(E204,'HS Calculations'!F$70,'HS Calculations'!G$70/4,FALSE)+NORMDIST(E204,'HS Calculations'!F$71,'HS Calculations'!G$71/4,FALSE)</f>
        <v>2.8084709575129753E-70</v>
      </c>
      <c r="H204" s="161"/>
      <c r="I204" s="161"/>
      <c r="J204" s="161"/>
      <c r="K204" s="161"/>
      <c r="L204" s="161"/>
      <c r="M204" s="161"/>
      <c r="N204" s="161"/>
      <c r="O204" s="161"/>
      <c r="P204" s="161"/>
      <c r="Q204" s="161"/>
      <c r="R204" s="161"/>
      <c r="S204" s="161"/>
      <c r="T204" s="161"/>
      <c r="U204" s="161"/>
      <c r="V204" s="161"/>
      <c r="W204" s="161"/>
      <c r="X204" s="161"/>
    </row>
    <row r="205" spans="1:24" x14ac:dyDescent="0.55000000000000004">
      <c r="A205" s="161"/>
      <c r="B205" s="161"/>
      <c r="C205" s="161"/>
      <c r="D205" s="95">
        <v>117</v>
      </c>
      <c r="E205" s="96">
        <f t="shared" si="25"/>
        <v>7.02</v>
      </c>
      <c r="F205" s="96">
        <f>NORMDIST(E205,'HS Calculations'!F$63,'HS Calculations'!G$63/4,FALSE)+NORMDIST(E205,'HS Calculations'!F$64,'HS Calculations'!G$64/4,FALSE)+NORMDIST(E205,'HS Calculations'!F$65,'HS Calculations'!G$65/4,FALSE)+NORMDIST(E205,'HS Calculations'!F$66,'HS Calculations'!G$66/4,FALSE)+NORMDIST(E205,'HS Calculations'!F$67,'HS Calculations'!G$67/4,FALSE)</f>
        <v>3.8727569756752719E-63</v>
      </c>
      <c r="G205" s="102">
        <f>NORMDIST(E205,'HS Calculations'!F$68,'HS Calculations'!G$68/4,FALSE)+NORMDIST(E205,'HS Calculations'!F$69,'HS Calculations'!G$69/4,FALSE)+NORMDIST(E205,'HS Calculations'!F$70,'HS Calculations'!G$70/4,FALSE)+NORMDIST(E205,'HS Calculations'!F$71,'HS Calculations'!G$71/4,FALSE)</f>
        <v>8.9201048823032883E-67</v>
      </c>
      <c r="H205" s="161"/>
      <c r="I205" s="161"/>
      <c r="J205" s="161"/>
      <c r="K205" s="161"/>
      <c r="L205" s="161"/>
      <c r="M205" s="161"/>
      <c r="N205" s="161"/>
      <c r="O205" s="161"/>
      <c r="P205" s="161"/>
      <c r="Q205" s="161"/>
      <c r="R205" s="161"/>
      <c r="S205" s="161"/>
      <c r="T205" s="161"/>
      <c r="U205" s="161"/>
      <c r="V205" s="161"/>
      <c r="W205" s="161"/>
      <c r="X205" s="161"/>
    </row>
    <row r="206" spans="1:24" x14ac:dyDescent="0.55000000000000004">
      <c r="A206" s="161"/>
      <c r="B206" s="161"/>
      <c r="C206" s="161"/>
      <c r="D206" s="95">
        <v>118</v>
      </c>
      <c r="E206" s="96">
        <f t="shared" si="25"/>
        <v>7.08</v>
      </c>
      <c r="F206" s="96">
        <f>NORMDIST(E206,'HS Calculations'!F$63,'HS Calculations'!G$63/4,FALSE)+NORMDIST(E206,'HS Calculations'!F$64,'HS Calculations'!G$64/4,FALSE)+NORMDIST(E206,'HS Calculations'!F$65,'HS Calculations'!G$65/4,FALSE)+NORMDIST(E206,'HS Calculations'!F$66,'HS Calculations'!G$66/4,FALSE)+NORMDIST(E206,'HS Calculations'!F$67,'HS Calculations'!G$67/4,FALSE)</f>
        <v>8.1741732407938715E-69</v>
      </c>
      <c r="G206" s="102">
        <f>NORMDIST(E206,'HS Calculations'!F$68,'HS Calculations'!G$68/4,FALSE)+NORMDIST(E206,'HS Calculations'!F$69,'HS Calculations'!G$69/4,FALSE)+NORMDIST(E206,'HS Calculations'!F$70,'HS Calculations'!G$70/4,FALSE)+NORMDIST(E206,'HS Calculations'!F$71,'HS Calculations'!G$71/4,FALSE)</f>
        <v>2.3038548357676728E-63</v>
      </c>
      <c r="H206" s="161"/>
      <c r="I206" s="161"/>
      <c r="J206" s="161"/>
      <c r="K206" s="161"/>
      <c r="L206" s="161"/>
      <c r="M206" s="161"/>
      <c r="N206" s="161"/>
      <c r="O206" s="161"/>
      <c r="P206" s="161"/>
      <c r="Q206" s="161"/>
      <c r="R206" s="161"/>
      <c r="S206" s="161"/>
      <c r="T206" s="161"/>
      <c r="U206" s="161"/>
      <c r="V206" s="161"/>
      <c r="W206" s="161"/>
      <c r="X206" s="161"/>
    </row>
    <row r="207" spans="1:24" x14ac:dyDescent="0.55000000000000004">
      <c r="A207" s="161"/>
      <c r="B207" s="161"/>
      <c r="C207" s="161"/>
      <c r="D207" s="95">
        <v>119</v>
      </c>
      <c r="E207" s="96">
        <f t="shared" si="25"/>
        <v>7.14</v>
      </c>
      <c r="F207" s="96">
        <f>NORMDIST(E207,'HS Calculations'!F$63,'HS Calculations'!G$63/4,FALSE)+NORMDIST(E207,'HS Calculations'!F$64,'HS Calculations'!G$64/4,FALSE)+NORMDIST(E207,'HS Calculations'!F$65,'HS Calculations'!G$65/4,FALSE)+NORMDIST(E207,'HS Calculations'!F$66,'HS Calculations'!G$66/4,FALSE)+NORMDIST(E207,'HS Calculations'!F$67,'HS Calculations'!G$67/4,FALSE)</f>
        <v>9.8294430522015896E-75</v>
      </c>
      <c r="G207" s="102">
        <f>NORMDIST(E207,'HS Calculations'!F$68,'HS Calculations'!G$68/4,FALSE)+NORMDIST(E207,'HS Calculations'!F$69,'HS Calculations'!G$69/4,FALSE)+NORMDIST(E207,'HS Calculations'!F$70,'HS Calculations'!G$70/4,FALSE)+NORMDIST(E207,'HS Calculations'!F$71,'HS Calculations'!G$71/4,FALSE)</f>
        <v>4.8386631346851829E-60</v>
      </c>
      <c r="H207" s="161"/>
      <c r="I207" s="161"/>
      <c r="J207" s="161"/>
      <c r="K207" s="161"/>
      <c r="L207" s="161"/>
      <c r="M207" s="161"/>
      <c r="N207" s="161"/>
      <c r="O207" s="161"/>
      <c r="P207" s="161"/>
      <c r="Q207" s="161"/>
      <c r="R207" s="161"/>
      <c r="S207" s="161"/>
      <c r="T207" s="161"/>
      <c r="U207" s="161"/>
      <c r="V207" s="161"/>
      <c r="W207" s="161"/>
      <c r="X207" s="161"/>
    </row>
    <row r="208" spans="1:24" x14ac:dyDescent="0.55000000000000004">
      <c r="A208" s="161"/>
      <c r="B208" s="161"/>
      <c r="C208" s="161"/>
      <c r="D208" s="95">
        <v>120</v>
      </c>
      <c r="E208" s="96">
        <f t="shared" si="25"/>
        <v>7.2</v>
      </c>
      <c r="F208" s="96">
        <f>NORMDIST(E208,'HS Calculations'!F$63,'HS Calculations'!G$63/4,FALSE)+NORMDIST(E208,'HS Calculations'!F$64,'HS Calculations'!G$64/4,FALSE)+NORMDIST(E208,'HS Calculations'!F$65,'HS Calculations'!G$65/4,FALSE)+NORMDIST(E208,'HS Calculations'!F$66,'HS Calculations'!G$66/4,FALSE)+NORMDIST(E208,'HS Calculations'!F$67,'HS Calculations'!G$67/4,FALSE)</f>
        <v>6.7340364722265311E-81</v>
      </c>
      <c r="G208" s="102">
        <f>NORMDIST(E208,'HS Calculations'!F$68,'HS Calculations'!G$68/4,FALSE)+NORMDIST(E208,'HS Calculations'!F$69,'HS Calculations'!G$69/4,FALSE)+NORMDIST(E208,'HS Calculations'!F$70,'HS Calculations'!G$70/4,FALSE)+NORMDIST(E208,'HS Calculations'!F$71,'HS Calculations'!G$71/4,FALSE)</f>
        <v>8.2638188997145216E-57</v>
      </c>
      <c r="H208" s="161"/>
      <c r="I208" s="161"/>
      <c r="J208" s="161"/>
      <c r="K208" s="161"/>
      <c r="L208" s="161"/>
      <c r="M208" s="161"/>
      <c r="N208" s="161"/>
      <c r="O208" s="161"/>
      <c r="P208" s="161"/>
      <c r="Q208" s="161"/>
      <c r="R208" s="161"/>
      <c r="S208" s="161"/>
      <c r="T208" s="161"/>
      <c r="U208" s="161"/>
      <c r="V208" s="161"/>
      <c r="W208" s="161"/>
      <c r="X208" s="161"/>
    </row>
    <row r="209" spans="1:24" x14ac:dyDescent="0.55000000000000004">
      <c r="A209" s="161"/>
      <c r="B209" s="161"/>
      <c r="C209" s="161"/>
      <c r="D209" s="95">
        <v>121</v>
      </c>
      <c r="E209" s="96">
        <f t="shared" si="25"/>
        <v>7.26</v>
      </c>
      <c r="F209" s="96">
        <f>NORMDIST(E209,'HS Calculations'!F$63,'HS Calculations'!G$63/4,FALSE)+NORMDIST(E209,'HS Calculations'!F$64,'HS Calculations'!G$64/4,FALSE)+NORMDIST(E209,'HS Calculations'!F$65,'HS Calculations'!G$65/4,FALSE)+NORMDIST(E209,'HS Calculations'!F$66,'HS Calculations'!G$66/4,FALSE)+NORMDIST(E209,'HS Calculations'!F$67,'HS Calculations'!G$67/4,FALSE)</f>
        <v>2.6283518213517596E-87</v>
      </c>
      <c r="G209" s="102">
        <f>NORMDIST(E209,'HS Calculations'!F$68,'HS Calculations'!G$68/4,FALSE)+NORMDIST(E209,'HS Calculations'!F$69,'HS Calculations'!G$69/4,FALSE)+NORMDIST(E209,'HS Calculations'!F$70,'HS Calculations'!G$70/4,FALSE)+NORMDIST(E209,'HS Calculations'!F$71,'HS Calculations'!G$71/4,FALSE)</f>
        <v>1.1476813411754472E-53</v>
      </c>
      <c r="H209" s="161"/>
      <c r="I209" s="161"/>
      <c r="J209" s="161"/>
      <c r="K209" s="161"/>
      <c r="L209" s="161"/>
      <c r="M209" s="161"/>
      <c r="N209" s="161"/>
      <c r="O209" s="161"/>
      <c r="P209" s="161"/>
      <c r="Q209" s="161"/>
      <c r="R209" s="161"/>
      <c r="S209" s="161"/>
      <c r="T209" s="161"/>
      <c r="U209" s="161"/>
      <c r="V209" s="161"/>
      <c r="W209" s="161"/>
      <c r="X209" s="161"/>
    </row>
    <row r="210" spans="1:24" x14ac:dyDescent="0.55000000000000004">
      <c r="A210" s="161"/>
      <c r="B210" s="161"/>
      <c r="C210" s="161"/>
      <c r="D210" s="95">
        <v>122</v>
      </c>
      <c r="E210" s="96">
        <f t="shared" si="25"/>
        <v>7.32</v>
      </c>
      <c r="F210" s="96">
        <f>NORMDIST(E210,'HS Calculations'!F$63,'HS Calculations'!G$63/4,FALSE)+NORMDIST(E210,'HS Calculations'!F$64,'HS Calculations'!G$64/4,FALSE)+NORMDIST(E210,'HS Calculations'!F$65,'HS Calculations'!G$65/4,FALSE)+NORMDIST(E210,'HS Calculations'!F$66,'HS Calculations'!G$66/4,FALSE)+NORMDIST(E210,'HS Calculations'!F$67,'HS Calculations'!G$67/4,FALSE)</f>
        <v>5.8445760168925587E-94</v>
      </c>
      <c r="G210" s="102">
        <f>NORMDIST(E210,'HS Calculations'!F$68,'HS Calculations'!G$68/4,FALSE)+NORMDIST(E210,'HS Calculations'!F$69,'HS Calculations'!G$69/4,FALSE)+NORMDIST(E210,'HS Calculations'!F$70,'HS Calculations'!G$70/4,FALSE)+NORMDIST(E210,'HS Calculations'!F$71,'HS Calculations'!G$71/4,FALSE)</f>
        <v>1.2961252684996525E-50</v>
      </c>
      <c r="H210" s="161"/>
      <c r="I210" s="161"/>
      <c r="J210" s="161"/>
      <c r="K210" s="161"/>
      <c r="L210" s="161"/>
      <c r="M210" s="161"/>
      <c r="N210" s="161"/>
      <c r="O210" s="161"/>
      <c r="P210" s="161"/>
      <c r="Q210" s="161"/>
      <c r="R210" s="161"/>
      <c r="S210" s="161"/>
      <c r="T210" s="161"/>
      <c r="U210" s="161"/>
      <c r="V210" s="161"/>
      <c r="W210" s="161"/>
      <c r="X210" s="161"/>
    </row>
    <row r="211" spans="1:24" x14ac:dyDescent="0.55000000000000004">
      <c r="A211" s="161"/>
      <c r="B211" s="161"/>
      <c r="C211" s="161"/>
      <c r="D211" s="95">
        <v>123</v>
      </c>
      <c r="E211" s="96">
        <f t="shared" si="25"/>
        <v>7.38</v>
      </c>
      <c r="F211" s="96">
        <f>NORMDIST(E211,'HS Calculations'!F$63,'HS Calculations'!G$63/4,FALSE)+NORMDIST(E211,'HS Calculations'!F$64,'HS Calculations'!G$64/4,FALSE)+NORMDIST(E211,'HS Calculations'!F$65,'HS Calculations'!G$65/4,FALSE)+NORMDIST(E211,'HS Calculations'!F$66,'HS Calculations'!G$66/4,FALSE)+NORMDIST(E211,'HS Calculations'!F$67,'HS Calculations'!G$67/4,FALSE)</f>
        <v>7.4042999811150988E-101</v>
      </c>
      <c r="G211" s="102">
        <f>NORMDIST(E211,'HS Calculations'!F$68,'HS Calculations'!G$68/4,FALSE)+NORMDIST(E211,'HS Calculations'!F$69,'HS Calculations'!G$69/4,FALSE)+NORMDIST(E211,'HS Calculations'!F$70,'HS Calculations'!G$70/4,FALSE)+NORMDIST(E211,'HS Calculations'!F$71,'HS Calculations'!G$71/4,FALSE)</f>
        <v>1.1903036366201811E-47</v>
      </c>
      <c r="H211" s="161"/>
      <c r="I211" s="161"/>
      <c r="J211" s="161"/>
      <c r="K211" s="161"/>
      <c r="L211" s="161"/>
      <c r="M211" s="161"/>
      <c r="N211" s="161"/>
      <c r="O211" s="161"/>
      <c r="P211" s="161"/>
      <c r="Q211" s="161"/>
      <c r="R211" s="161"/>
      <c r="S211" s="161"/>
      <c r="T211" s="161"/>
      <c r="U211" s="161"/>
      <c r="V211" s="161"/>
      <c r="W211" s="161"/>
      <c r="X211" s="161"/>
    </row>
    <row r="212" spans="1:24" x14ac:dyDescent="0.55000000000000004">
      <c r="A212" s="161"/>
      <c r="B212" s="161"/>
      <c r="C212" s="161"/>
      <c r="D212" s="95">
        <v>124</v>
      </c>
      <c r="E212" s="96">
        <f t="shared" si="25"/>
        <v>7.44</v>
      </c>
      <c r="F212" s="96">
        <f>NORMDIST(E212,'HS Calculations'!F$63,'HS Calculations'!G$63/4,FALSE)+NORMDIST(E212,'HS Calculations'!F$64,'HS Calculations'!G$64/4,FALSE)+NORMDIST(E212,'HS Calculations'!F$65,'HS Calculations'!G$65/4,FALSE)+NORMDIST(E212,'HS Calculations'!F$66,'HS Calculations'!G$66/4,FALSE)+NORMDIST(E212,'HS Calculations'!F$67,'HS Calculations'!G$67/4,FALSE)</f>
        <v>5.3441234258863955E-108</v>
      </c>
      <c r="G212" s="102">
        <f>NORMDIST(E212,'HS Calculations'!F$68,'HS Calculations'!G$68/4,FALSE)+NORMDIST(E212,'HS Calculations'!F$69,'HS Calculations'!G$69/4,FALSE)+NORMDIST(E212,'HS Calculations'!F$70,'HS Calculations'!G$70/4,FALSE)+NORMDIST(E212,'HS Calculations'!F$71,'HS Calculations'!G$71/4,FALSE)</f>
        <v>8.8890156337342159E-45</v>
      </c>
      <c r="H212" s="161"/>
      <c r="I212" s="161"/>
      <c r="J212" s="161"/>
      <c r="K212" s="161"/>
      <c r="L212" s="161"/>
      <c r="M212" s="161"/>
      <c r="N212" s="161"/>
      <c r="O212" s="161"/>
      <c r="P212" s="161"/>
      <c r="Q212" s="161"/>
      <c r="R212" s="161"/>
      <c r="S212" s="161"/>
      <c r="T212" s="161"/>
      <c r="U212" s="161"/>
      <c r="V212" s="161"/>
      <c r="W212" s="161"/>
      <c r="X212" s="161"/>
    </row>
    <row r="213" spans="1:24" x14ac:dyDescent="0.55000000000000004">
      <c r="A213" s="161"/>
      <c r="B213" s="161"/>
      <c r="C213" s="161"/>
      <c r="D213" s="95">
        <v>125</v>
      </c>
      <c r="E213" s="96">
        <f t="shared" si="25"/>
        <v>7.5</v>
      </c>
      <c r="F213" s="96">
        <f>NORMDIST(E213,'HS Calculations'!F$63,'HS Calculations'!G$63/4,FALSE)+NORMDIST(E213,'HS Calculations'!F$64,'HS Calculations'!G$64/4,FALSE)+NORMDIST(E213,'HS Calculations'!F$65,'HS Calculations'!G$65/4,FALSE)+NORMDIST(E213,'HS Calculations'!F$66,'HS Calculations'!G$66/4,FALSE)+NORMDIST(E213,'HS Calculations'!F$67,'HS Calculations'!G$67/4,FALSE)</f>
        <v>2.1975078460232039E-115</v>
      </c>
      <c r="G213" s="102">
        <f>NORMDIST(E213,'HS Calculations'!F$68,'HS Calculations'!G$68/4,FALSE)+NORMDIST(E213,'HS Calculations'!F$69,'HS Calculations'!G$69/4,FALSE)+NORMDIST(E213,'HS Calculations'!F$70,'HS Calculations'!G$70/4,FALSE)+NORMDIST(E213,'HS Calculations'!F$71,'HS Calculations'!G$71/4,FALSE)</f>
        <v>5.3980226951869252E-42</v>
      </c>
      <c r="H213" s="161"/>
      <c r="I213" s="161"/>
      <c r="J213" s="161"/>
      <c r="K213" s="161"/>
      <c r="L213" s="161"/>
      <c r="M213" s="161"/>
      <c r="N213" s="161"/>
      <c r="O213" s="161"/>
      <c r="P213" s="161"/>
      <c r="Q213" s="161"/>
      <c r="R213" s="161"/>
      <c r="S213" s="161"/>
      <c r="T213" s="161"/>
      <c r="U213" s="161"/>
      <c r="V213" s="161"/>
      <c r="W213" s="161"/>
      <c r="X213" s="161"/>
    </row>
    <row r="214" spans="1:24" x14ac:dyDescent="0.55000000000000004">
      <c r="A214" s="161"/>
      <c r="B214" s="161"/>
      <c r="C214" s="161"/>
      <c r="D214" s="95">
        <v>126</v>
      </c>
      <c r="E214" s="96">
        <f t="shared" si="25"/>
        <v>7.56</v>
      </c>
      <c r="F214" s="96">
        <f>NORMDIST(E214,'HS Calculations'!F$63,'HS Calculations'!G$63/4,FALSE)+NORMDIST(E214,'HS Calculations'!F$64,'HS Calculations'!G$64/4,FALSE)+NORMDIST(E214,'HS Calculations'!F$65,'HS Calculations'!G$65/4,FALSE)+NORMDIST(E214,'HS Calculations'!F$66,'HS Calculations'!G$66/4,FALSE)+NORMDIST(E214,'HS Calculations'!F$67,'HS Calculations'!G$67/4,FALSE)</f>
        <v>5.1480868982435807E-123</v>
      </c>
      <c r="G214" s="102">
        <f>NORMDIST(E214,'HS Calculations'!F$68,'HS Calculations'!G$68/4,FALSE)+NORMDIST(E214,'HS Calculations'!F$69,'HS Calculations'!G$69/4,FALSE)+NORMDIST(E214,'HS Calculations'!F$70,'HS Calculations'!G$70/4,FALSE)+NORMDIST(E214,'HS Calculations'!F$71,'HS Calculations'!G$71/4,FALSE)</f>
        <v>2.665636146261623E-39</v>
      </c>
      <c r="H214" s="161"/>
      <c r="I214" s="161"/>
      <c r="J214" s="161"/>
      <c r="K214" s="161"/>
      <c r="L214" s="161"/>
      <c r="M214" s="161"/>
      <c r="N214" s="161"/>
      <c r="O214" s="161"/>
      <c r="P214" s="161"/>
      <c r="Q214" s="161"/>
      <c r="R214" s="161"/>
      <c r="S214" s="161"/>
      <c r="T214" s="161"/>
      <c r="U214" s="161"/>
      <c r="V214" s="161"/>
      <c r="W214" s="161"/>
      <c r="X214" s="161"/>
    </row>
    <row r="215" spans="1:24" x14ac:dyDescent="0.55000000000000004">
      <c r="A215" s="161"/>
      <c r="B215" s="161"/>
      <c r="C215" s="161"/>
      <c r="D215" s="95">
        <v>127</v>
      </c>
      <c r="E215" s="96">
        <f t="shared" si="25"/>
        <v>7.62</v>
      </c>
      <c r="F215" s="96">
        <f>NORMDIST(E215,'HS Calculations'!F$63,'HS Calculations'!G$63/4,FALSE)+NORMDIST(E215,'HS Calculations'!F$64,'HS Calculations'!G$64/4,FALSE)+NORMDIST(E215,'HS Calculations'!F$65,'HS Calculations'!G$65/4,FALSE)+NORMDIST(E215,'HS Calculations'!F$66,'HS Calculations'!G$66/4,FALSE)+NORMDIST(E215,'HS Calculations'!F$67,'HS Calculations'!G$67/4,FALSE)</f>
        <v>6.8710448599108283E-131</v>
      </c>
      <c r="G215" s="102">
        <f>NORMDIST(E215,'HS Calculations'!F$68,'HS Calculations'!G$68/4,FALSE)+NORMDIST(E215,'HS Calculations'!F$69,'HS Calculations'!G$69/4,FALSE)+NORMDIST(E215,'HS Calculations'!F$70,'HS Calculations'!G$70/4,FALSE)+NORMDIST(E215,'HS Calculations'!F$71,'HS Calculations'!G$71/4,FALSE)</f>
        <v>1.0704149303448296E-36</v>
      </c>
      <c r="H215" s="161"/>
      <c r="I215" s="161"/>
      <c r="J215" s="161"/>
      <c r="K215" s="161"/>
      <c r="L215" s="161"/>
      <c r="M215" s="161"/>
      <c r="N215" s="161"/>
      <c r="O215" s="161"/>
      <c r="P215" s="161"/>
      <c r="Q215" s="161"/>
      <c r="R215" s="161"/>
      <c r="S215" s="161"/>
      <c r="T215" s="161"/>
      <c r="U215" s="161"/>
      <c r="V215" s="161"/>
      <c r="W215" s="161"/>
      <c r="X215" s="161"/>
    </row>
    <row r="216" spans="1:24" x14ac:dyDescent="0.55000000000000004">
      <c r="A216" s="161"/>
      <c r="B216" s="161"/>
      <c r="C216" s="161"/>
      <c r="D216" s="95">
        <v>128</v>
      </c>
      <c r="E216" s="96">
        <f t="shared" si="25"/>
        <v>7.68</v>
      </c>
      <c r="F216" s="96">
        <f>NORMDIST(E216,'HS Calculations'!F$63,'HS Calculations'!G$63/4,FALSE)+NORMDIST(E216,'HS Calculations'!F$64,'HS Calculations'!G$64/4,FALSE)+NORMDIST(E216,'HS Calculations'!F$65,'HS Calculations'!G$65/4,FALSE)+NORMDIST(E216,'HS Calculations'!F$66,'HS Calculations'!G$66/4,FALSE)+NORMDIST(E216,'HS Calculations'!F$67,'HS Calculations'!G$67/4,FALSE)</f>
        <v>5.2246978422228049E-139</v>
      </c>
      <c r="G216" s="102">
        <f>NORMDIST(E216,'HS Calculations'!F$68,'HS Calculations'!G$68/4,FALSE)+NORMDIST(E216,'HS Calculations'!F$69,'HS Calculations'!G$69/4,FALSE)+NORMDIST(E216,'HS Calculations'!F$70,'HS Calculations'!G$70/4,FALSE)+NORMDIST(E216,'HS Calculations'!F$71,'HS Calculations'!G$71/4,FALSE)</f>
        <v>3.4953331340179806E-34</v>
      </c>
      <c r="H216" s="161"/>
      <c r="I216" s="161"/>
      <c r="J216" s="161"/>
      <c r="K216" s="161"/>
      <c r="L216" s="161"/>
      <c r="M216" s="161"/>
      <c r="N216" s="161"/>
      <c r="O216" s="161"/>
      <c r="P216" s="161"/>
      <c r="Q216" s="161"/>
      <c r="R216" s="161"/>
      <c r="S216" s="161"/>
      <c r="T216" s="161"/>
      <c r="U216" s="161"/>
      <c r="V216" s="161"/>
      <c r="W216" s="161"/>
      <c r="X216" s="161"/>
    </row>
    <row r="217" spans="1:24" x14ac:dyDescent="0.55000000000000004">
      <c r="A217" s="161"/>
      <c r="B217" s="161"/>
      <c r="C217" s="161"/>
      <c r="D217" s="95">
        <v>129</v>
      </c>
      <c r="E217" s="96">
        <f t="shared" si="25"/>
        <v>7.74</v>
      </c>
      <c r="F217" s="96">
        <f>NORMDIST(E217,'HS Calculations'!F$63,'HS Calculations'!G$63/4,FALSE)+NORMDIST(E217,'HS Calculations'!F$64,'HS Calculations'!G$64/4,FALSE)+NORMDIST(E217,'HS Calculations'!F$65,'HS Calculations'!G$65/4,FALSE)+NORMDIST(E217,'HS Calculations'!F$66,'HS Calculations'!G$66/4,FALSE)+NORMDIST(E217,'HS Calculations'!F$67,'HS Calculations'!G$67/4,FALSE)</f>
        <v>2.2633986603987507E-147</v>
      </c>
      <c r="G217" s="102">
        <f>NORMDIST(E217,'HS Calculations'!F$68,'HS Calculations'!G$68/4,FALSE)+NORMDIST(E217,'HS Calculations'!F$69,'HS Calculations'!G$69/4,FALSE)+NORMDIST(E217,'HS Calculations'!F$70,'HS Calculations'!G$70/4,FALSE)+NORMDIST(E217,'HS Calculations'!F$71,'HS Calculations'!G$71/4,FALSE)</f>
        <v>9.2813279027785195E-32</v>
      </c>
      <c r="H217" s="161"/>
      <c r="I217" s="161"/>
      <c r="J217" s="161"/>
      <c r="K217" s="161"/>
      <c r="L217" s="161"/>
      <c r="M217" s="161"/>
      <c r="N217" s="161"/>
      <c r="O217" s="161"/>
      <c r="P217" s="161"/>
      <c r="Q217" s="161"/>
      <c r="R217" s="161"/>
      <c r="S217" s="161"/>
      <c r="T217" s="161"/>
      <c r="U217" s="161"/>
      <c r="V217" s="161"/>
      <c r="W217" s="161"/>
      <c r="X217" s="161"/>
    </row>
    <row r="218" spans="1:24" x14ac:dyDescent="0.55000000000000004">
      <c r="A218" s="161"/>
      <c r="B218" s="161"/>
      <c r="C218" s="161"/>
      <c r="D218" s="95">
        <v>130</v>
      </c>
      <c r="E218" s="96">
        <f t="shared" ref="E218:E281" si="26">D218*$G$59/500</f>
        <v>7.8</v>
      </c>
      <c r="F218" s="96">
        <f>NORMDIST(E218,'HS Calculations'!F$63,'HS Calculations'!G$63/4,FALSE)+NORMDIST(E218,'HS Calculations'!F$64,'HS Calculations'!G$64/4,FALSE)+NORMDIST(E218,'HS Calculations'!F$65,'HS Calculations'!G$65/4,FALSE)+NORMDIST(E218,'HS Calculations'!F$66,'HS Calculations'!G$66/4,FALSE)+NORMDIST(E218,'HS Calculations'!F$67,'HS Calculations'!G$67/4,FALSE)</f>
        <v>5.5862762716614963E-156</v>
      </c>
      <c r="G218" s="102">
        <f>NORMDIST(E218,'HS Calculations'!F$68,'HS Calculations'!G$68/4,FALSE)+NORMDIST(E218,'HS Calculations'!F$69,'HS Calculations'!G$69/4,FALSE)+NORMDIST(E218,'HS Calculations'!F$70,'HS Calculations'!G$70/4,FALSE)+NORMDIST(E218,'HS Calculations'!F$71,'HS Calculations'!G$71/4,FALSE)</f>
        <v>2.0040879889126821E-29</v>
      </c>
      <c r="H218" s="161"/>
      <c r="I218" s="161"/>
      <c r="J218" s="161"/>
      <c r="K218" s="161"/>
      <c r="L218" s="161"/>
      <c r="M218" s="161"/>
      <c r="N218" s="161"/>
      <c r="O218" s="161"/>
      <c r="P218" s="161"/>
      <c r="Q218" s="161"/>
      <c r="R218" s="161"/>
      <c r="S218" s="161"/>
      <c r="T218" s="161"/>
      <c r="U218" s="161"/>
      <c r="V218" s="161"/>
      <c r="W218" s="161"/>
      <c r="X218" s="161"/>
    </row>
    <row r="219" spans="1:24" x14ac:dyDescent="0.55000000000000004">
      <c r="A219" s="161"/>
      <c r="B219" s="161"/>
      <c r="C219" s="161"/>
      <c r="D219" s="95">
        <v>131</v>
      </c>
      <c r="E219" s="96">
        <f t="shared" si="26"/>
        <v>7.86</v>
      </c>
      <c r="F219" s="96">
        <f>NORMDIST(E219,'HS Calculations'!F$63,'HS Calculations'!G$63/4,FALSE)+NORMDIST(E219,'HS Calculations'!F$64,'HS Calculations'!G$64/4,FALSE)+NORMDIST(E219,'HS Calculations'!F$65,'HS Calculations'!G$65/4,FALSE)+NORMDIST(E219,'HS Calculations'!F$66,'HS Calculations'!G$66/4,FALSE)+NORMDIST(E219,'HS Calculations'!F$67,'HS Calculations'!G$67/4,FALSE)</f>
        <v>7.854982936275421E-165</v>
      </c>
      <c r="G219" s="102">
        <f>NORMDIST(E219,'HS Calculations'!F$68,'HS Calculations'!G$68/4,FALSE)+NORMDIST(E219,'HS Calculations'!F$69,'HS Calculations'!G$69/4,FALSE)+NORMDIST(E219,'HS Calculations'!F$70,'HS Calculations'!G$70/4,FALSE)+NORMDIST(E219,'HS Calculations'!F$71,'HS Calculations'!G$71/4,FALSE)</f>
        <v>3.5189134133036517E-27</v>
      </c>
      <c r="H219" s="161"/>
      <c r="I219" s="161"/>
      <c r="J219" s="161"/>
      <c r="K219" s="161"/>
      <c r="L219" s="161"/>
      <c r="M219" s="161"/>
      <c r="N219" s="161"/>
      <c r="O219" s="161"/>
      <c r="P219" s="161"/>
      <c r="Q219" s="161"/>
      <c r="R219" s="161"/>
      <c r="S219" s="161"/>
      <c r="T219" s="161"/>
      <c r="U219" s="161"/>
      <c r="V219" s="161"/>
      <c r="W219" s="161"/>
      <c r="X219" s="161"/>
    </row>
    <row r="220" spans="1:24" x14ac:dyDescent="0.55000000000000004">
      <c r="A220" s="161"/>
      <c r="B220" s="161"/>
      <c r="C220" s="161"/>
      <c r="D220" s="95">
        <v>132</v>
      </c>
      <c r="E220" s="96">
        <f t="shared" si="26"/>
        <v>7.92</v>
      </c>
      <c r="F220" s="96">
        <f>NORMDIST(E220,'HS Calculations'!F$63,'HS Calculations'!G$63/4,FALSE)+NORMDIST(E220,'HS Calculations'!F$64,'HS Calculations'!G$64/4,FALSE)+NORMDIST(E220,'HS Calculations'!F$65,'HS Calculations'!G$65/4,FALSE)+NORMDIST(E220,'HS Calculations'!F$66,'HS Calculations'!G$66/4,FALSE)+NORMDIST(E220,'HS Calculations'!F$67,'HS Calculations'!G$67/4,FALSE)</f>
        <v>6.2925918287430814E-174</v>
      </c>
      <c r="G220" s="102">
        <f>NORMDIST(E220,'HS Calculations'!F$68,'HS Calculations'!G$68/4,FALSE)+NORMDIST(E220,'HS Calculations'!F$69,'HS Calculations'!G$69/4,FALSE)+NORMDIST(E220,'HS Calculations'!F$70,'HS Calculations'!G$70/4,FALSE)+NORMDIST(E220,'HS Calculations'!F$71,'HS Calculations'!G$71/4,FALSE)</f>
        <v>5.0244149911353248E-25</v>
      </c>
      <c r="H220" s="161"/>
      <c r="I220" s="161"/>
      <c r="J220" s="161"/>
      <c r="K220" s="161"/>
      <c r="L220" s="161"/>
      <c r="M220" s="161"/>
      <c r="N220" s="161"/>
      <c r="O220" s="161"/>
      <c r="P220" s="161"/>
      <c r="Q220" s="161"/>
      <c r="R220" s="161"/>
      <c r="S220" s="161"/>
      <c r="T220" s="161"/>
      <c r="U220" s="161"/>
      <c r="V220" s="161"/>
      <c r="W220" s="161"/>
      <c r="X220" s="161"/>
    </row>
    <row r="221" spans="1:24" x14ac:dyDescent="0.55000000000000004">
      <c r="A221" s="161"/>
      <c r="B221" s="161"/>
      <c r="C221" s="161"/>
      <c r="D221" s="95">
        <v>133</v>
      </c>
      <c r="E221" s="96">
        <f t="shared" si="26"/>
        <v>7.98</v>
      </c>
      <c r="F221" s="96">
        <f>NORMDIST(E221,'HS Calculations'!F$63,'HS Calculations'!G$63/4,FALSE)+NORMDIST(E221,'HS Calculations'!F$64,'HS Calculations'!G$64/4,FALSE)+NORMDIST(E221,'HS Calculations'!F$65,'HS Calculations'!G$65/4,FALSE)+NORMDIST(E221,'HS Calculations'!F$66,'HS Calculations'!G$66/4,FALSE)+NORMDIST(E221,'HS Calculations'!F$67,'HS Calculations'!G$67/4,FALSE)</f>
        <v>2.871939972208216E-183</v>
      </c>
      <c r="G221" s="102">
        <f>NORMDIST(E221,'HS Calculations'!F$68,'HS Calculations'!G$68/4,FALSE)+NORMDIST(E221,'HS Calculations'!F$69,'HS Calculations'!G$69/4,FALSE)+NORMDIST(E221,'HS Calculations'!F$70,'HS Calculations'!G$70/4,FALSE)+NORMDIST(E221,'HS Calculations'!F$71,'HS Calculations'!G$71/4,FALSE)</f>
        <v>5.8337464731498678E-23</v>
      </c>
      <c r="H221" s="161"/>
      <c r="I221" s="161"/>
      <c r="J221" s="161"/>
      <c r="K221" s="161"/>
      <c r="L221" s="161"/>
      <c r="M221" s="161"/>
      <c r="N221" s="161"/>
      <c r="O221" s="161"/>
      <c r="P221" s="161"/>
      <c r="Q221" s="161"/>
      <c r="R221" s="161"/>
      <c r="S221" s="161"/>
      <c r="T221" s="161"/>
      <c r="U221" s="161"/>
      <c r="V221" s="161"/>
      <c r="W221" s="161"/>
      <c r="X221" s="161"/>
    </row>
    <row r="222" spans="1:24" x14ac:dyDescent="0.55000000000000004">
      <c r="A222" s="161"/>
      <c r="B222" s="161"/>
      <c r="C222" s="161"/>
      <c r="D222" s="95">
        <v>134</v>
      </c>
      <c r="E222" s="96">
        <f t="shared" si="26"/>
        <v>8.0399999999999991</v>
      </c>
      <c r="F222" s="96">
        <f>NORMDIST(E222,'HS Calculations'!F$63,'HS Calculations'!G$63/4,FALSE)+NORMDIST(E222,'HS Calculations'!F$64,'HS Calculations'!G$64/4,FALSE)+NORMDIST(E222,'HS Calculations'!F$65,'HS Calculations'!G$65/4,FALSE)+NORMDIST(E222,'HS Calculations'!F$66,'HS Calculations'!G$66/4,FALSE)+NORMDIST(E222,'HS Calculations'!F$67,'HS Calculations'!G$67/4,FALSE)</f>
        <v>7.4676273008716285E-193</v>
      </c>
      <c r="G222" s="102">
        <f>NORMDIST(E222,'HS Calculations'!F$68,'HS Calculations'!G$68/4,FALSE)+NORMDIST(E222,'HS Calculations'!F$69,'HS Calculations'!G$69/4,FALSE)+NORMDIST(E222,'HS Calculations'!F$70,'HS Calculations'!G$70/4,FALSE)+NORMDIST(E222,'HS Calculations'!F$71,'HS Calculations'!G$71/4,FALSE)</f>
        <v>5.5080100817028477E-21</v>
      </c>
      <c r="H222" s="161"/>
      <c r="I222" s="161"/>
      <c r="J222" s="161"/>
      <c r="K222" s="161"/>
      <c r="L222" s="161"/>
      <c r="M222" s="161"/>
      <c r="N222" s="161"/>
      <c r="O222" s="161"/>
      <c r="P222" s="161"/>
      <c r="Q222" s="161"/>
      <c r="R222" s="161"/>
      <c r="S222" s="161"/>
      <c r="T222" s="161"/>
      <c r="U222" s="161"/>
      <c r="V222" s="161"/>
      <c r="W222" s="161"/>
      <c r="X222" s="161"/>
    </row>
    <row r="223" spans="1:24" x14ac:dyDescent="0.55000000000000004">
      <c r="A223" s="161"/>
      <c r="B223" s="161"/>
      <c r="C223" s="161"/>
      <c r="D223" s="95">
        <v>135</v>
      </c>
      <c r="E223" s="96">
        <f t="shared" si="26"/>
        <v>8.1</v>
      </c>
      <c r="F223" s="96">
        <f>NORMDIST(E223,'HS Calculations'!F$63,'HS Calculations'!G$63/4,FALSE)+NORMDIST(E223,'HS Calculations'!F$64,'HS Calculations'!G$64/4,FALSE)+NORMDIST(E223,'HS Calculations'!F$65,'HS Calculations'!G$65/4,FALSE)+NORMDIST(E223,'HS Calculations'!F$66,'HS Calculations'!G$66/4,FALSE)+NORMDIST(E223,'HS Calculations'!F$67,'HS Calculations'!G$67/4,FALSE)</f>
        <v>1.1062471794923565E-202</v>
      </c>
      <c r="G223" s="102">
        <f>NORMDIST(E223,'HS Calculations'!F$68,'HS Calculations'!G$68/4,FALSE)+NORMDIST(E223,'HS Calculations'!F$69,'HS Calculations'!G$69/4,FALSE)+NORMDIST(E223,'HS Calculations'!F$70,'HS Calculations'!G$70/4,FALSE)+NORMDIST(E223,'HS Calculations'!F$71,'HS Calculations'!G$71/4,FALSE)</f>
        <v>4.2288962281890282E-19</v>
      </c>
      <c r="H223" s="161"/>
      <c r="I223" s="161"/>
      <c r="J223" s="161"/>
      <c r="K223" s="161"/>
      <c r="L223" s="161"/>
      <c r="M223" s="161"/>
      <c r="N223" s="161"/>
      <c r="O223" s="161"/>
      <c r="P223" s="161"/>
      <c r="Q223" s="161"/>
      <c r="R223" s="161"/>
      <c r="S223" s="161"/>
      <c r="T223" s="161"/>
      <c r="U223" s="161"/>
      <c r="V223" s="161"/>
      <c r="W223" s="161"/>
      <c r="X223" s="161"/>
    </row>
    <row r="224" spans="1:24" x14ac:dyDescent="0.55000000000000004">
      <c r="A224" s="161"/>
      <c r="B224" s="161"/>
      <c r="C224" s="161"/>
      <c r="D224" s="95">
        <v>136</v>
      </c>
      <c r="E224" s="96">
        <f t="shared" si="26"/>
        <v>8.16</v>
      </c>
      <c r="F224" s="96">
        <f>NORMDIST(E224,'HS Calculations'!F$63,'HS Calculations'!G$63/4,FALSE)+NORMDIST(E224,'HS Calculations'!F$64,'HS Calculations'!G$64/4,FALSE)+NORMDIST(E224,'HS Calculations'!F$65,'HS Calculations'!G$65/4,FALSE)+NORMDIST(E224,'HS Calculations'!F$66,'HS Calculations'!G$66/4,FALSE)+NORMDIST(E224,'HS Calculations'!F$67,'HS Calculations'!G$67/4,FALSE)</f>
        <v>1.741163355411189E-204</v>
      </c>
      <c r="G224" s="102">
        <f>NORMDIST(E224,'HS Calculations'!F$68,'HS Calculations'!G$68/4,FALSE)+NORMDIST(E224,'HS Calculations'!F$69,'HS Calculations'!G$69/4,FALSE)+NORMDIST(E224,'HS Calculations'!F$70,'HS Calculations'!G$70/4,FALSE)+NORMDIST(E224,'HS Calculations'!F$71,'HS Calculations'!G$71/4,FALSE)</f>
        <v>2.6402463841681964E-17</v>
      </c>
      <c r="H224" s="161"/>
      <c r="I224" s="161"/>
      <c r="J224" s="161"/>
      <c r="K224" s="161"/>
      <c r="L224" s="161"/>
      <c r="M224" s="161"/>
      <c r="N224" s="161"/>
      <c r="O224" s="161"/>
      <c r="P224" s="161"/>
      <c r="Q224" s="161"/>
      <c r="R224" s="161"/>
      <c r="S224" s="161"/>
      <c r="T224" s="161"/>
      <c r="U224" s="161"/>
      <c r="V224" s="161"/>
      <c r="W224" s="161"/>
      <c r="X224" s="161"/>
    </row>
    <row r="225" spans="1:24" x14ac:dyDescent="0.55000000000000004">
      <c r="A225" s="161"/>
      <c r="B225" s="161"/>
      <c r="C225" s="161"/>
      <c r="D225" s="95">
        <v>137</v>
      </c>
      <c r="E225" s="96">
        <f t="shared" si="26"/>
        <v>8.2200000000000006</v>
      </c>
      <c r="F225" s="96">
        <f>NORMDIST(E225,'HS Calculations'!F$63,'HS Calculations'!G$63/4,FALSE)+NORMDIST(E225,'HS Calculations'!F$64,'HS Calculations'!G$64/4,FALSE)+NORMDIST(E225,'HS Calculations'!F$65,'HS Calculations'!G$65/4,FALSE)+NORMDIST(E225,'HS Calculations'!F$66,'HS Calculations'!G$66/4,FALSE)+NORMDIST(E225,'HS Calculations'!F$67,'HS Calculations'!G$67/4,FALSE)</f>
        <v>1.3903020011662554E-200</v>
      </c>
      <c r="G225" s="102">
        <f>NORMDIST(E225,'HS Calculations'!F$68,'HS Calculations'!G$68/4,FALSE)+NORMDIST(E225,'HS Calculations'!F$69,'HS Calculations'!G$69/4,FALSE)+NORMDIST(E225,'HS Calculations'!F$70,'HS Calculations'!G$70/4,FALSE)+NORMDIST(E225,'HS Calculations'!F$71,'HS Calculations'!G$71/4,FALSE)</f>
        <v>1.3404388649818585E-15</v>
      </c>
      <c r="H225" s="161"/>
      <c r="I225" s="161"/>
      <c r="J225" s="161"/>
      <c r="K225" s="161"/>
      <c r="L225" s="161"/>
      <c r="M225" s="161"/>
      <c r="N225" s="161"/>
      <c r="O225" s="161"/>
      <c r="P225" s="161"/>
      <c r="Q225" s="161"/>
      <c r="R225" s="161"/>
      <c r="S225" s="161"/>
      <c r="T225" s="161"/>
      <c r="U225" s="161"/>
      <c r="V225" s="161"/>
      <c r="W225" s="161"/>
      <c r="X225" s="161"/>
    </row>
    <row r="226" spans="1:24" x14ac:dyDescent="0.55000000000000004">
      <c r="A226" s="161"/>
      <c r="B226" s="161"/>
      <c r="C226" s="161"/>
      <c r="D226" s="95">
        <v>138</v>
      </c>
      <c r="E226" s="96">
        <f t="shared" si="26"/>
        <v>8.2799999999999994</v>
      </c>
      <c r="F226" s="96">
        <f>NORMDIST(E226,'HS Calculations'!F$63,'HS Calculations'!G$63/4,FALSE)+NORMDIST(E226,'HS Calculations'!F$64,'HS Calculations'!G$64/4,FALSE)+NORMDIST(E226,'HS Calculations'!F$65,'HS Calculations'!G$65/4,FALSE)+NORMDIST(E226,'HS Calculations'!F$66,'HS Calculations'!G$66/4,FALSE)+NORMDIST(E226,'HS Calculations'!F$67,'HS Calculations'!G$67/4,FALSE)</f>
        <v>1.0178978319663995E-196</v>
      </c>
      <c r="G226" s="102">
        <f>NORMDIST(E226,'HS Calculations'!F$68,'HS Calculations'!G$68/4,FALSE)+NORMDIST(E226,'HS Calculations'!F$69,'HS Calculations'!G$69/4,FALSE)+NORMDIST(E226,'HS Calculations'!F$70,'HS Calculations'!G$70/4,FALSE)+NORMDIST(E226,'HS Calculations'!F$71,'HS Calculations'!G$71/4,FALSE)</f>
        <v>5.5339431430042242E-14</v>
      </c>
      <c r="H226" s="161"/>
      <c r="I226" s="161"/>
      <c r="J226" s="161"/>
      <c r="K226" s="161"/>
      <c r="L226" s="161"/>
      <c r="M226" s="161"/>
      <c r="N226" s="161"/>
      <c r="O226" s="161"/>
      <c r="P226" s="161"/>
      <c r="Q226" s="161"/>
      <c r="R226" s="161"/>
      <c r="S226" s="161"/>
      <c r="T226" s="161"/>
      <c r="U226" s="161"/>
      <c r="V226" s="161"/>
      <c r="W226" s="161"/>
      <c r="X226" s="161"/>
    </row>
    <row r="227" spans="1:24" x14ac:dyDescent="0.55000000000000004">
      <c r="A227" s="161"/>
      <c r="B227" s="161"/>
      <c r="C227" s="161"/>
      <c r="D227" s="95">
        <v>139</v>
      </c>
      <c r="E227" s="96">
        <f t="shared" si="26"/>
        <v>8.34</v>
      </c>
      <c r="F227" s="96">
        <f>NORMDIST(E227,'HS Calculations'!F$63,'HS Calculations'!G$63/4,FALSE)+NORMDIST(E227,'HS Calculations'!F$64,'HS Calculations'!G$64/4,FALSE)+NORMDIST(E227,'HS Calculations'!F$65,'HS Calculations'!G$65/4,FALSE)+NORMDIST(E227,'HS Calculations'!F$66,'HS Calculations'!G$66/4,FALSE)+NORMDIST(E227,'HS Calculations'!F$67,'HS Calculations'!G$67/4,FALSE)</f>
        <v>6.8332079976496892E-193</v>
      </c>
      <c r="G227" s="102">
        <f>NORMDIST(E227,'HS Calculations'!F$68,'HS Calculations'!G$68/4,FALSE)+NORMDIST(E227,'HS Calculations'!F$69,'HS Calculations'!G$69/4,FALSE)+NORMDIST(E227,'HS Calculations'!F$70,'HS Calculations'!G$70/4,FALSE)+NORMDIST(E227,'HS Calculations'!F$71,'HS Calculations'!G$71/4,FALSE)</f>
        <v>1.8578365417590461E-12</v>
      </c>
      <c r="H227" s="161"/>
      <c r="I227" s="161"/>
      <c r="J227" s="161"/>
      <c r="K227" s="161"/>
      <c r="L227" s="161"/>
      <c r="M227" s="161"/>
      <c r="N227" s="161"/>
      <c r="O227" s="161"/>
      <c r="P227" s="161"/>
      <c r="Q227" s="161"/>
      <c r="R227" s="161"/>
      <c r="S227" s="161"/>
      <c r="T227" s="161"/>
      <c r="U227" s="161"/>
      <c r="V227" s="161"/>
      <c r="W227" s="161"/>
      <c r="X227" s="161"/>
    </row>
    <row r="228" spans="1:24" x14ac:dyDescent="0.55000000000000004">
      <c r="A228" s="161"/>
      <c r="B228" s="161"/>
      <c r="C228" s="161"/>
      <c r="D228" s="95">
        <v>140</v>
      </c>
      <c r="E228" s="96">
        <f t="shared" si="26"/>
        <v>8.4</v>
      </c>
      <c r="F228" s="96">
        <f>NORMDIST(E228,'HS Calculations'!F$63,'HS Calculations'!G$63/4,FALSE)+NORMDIST(E228,'HS Calculations'!F$64,'HS Calculations'!G$64/4,FALSE)+NORMDIST(E228,'HS Calculations'!F$65,'HS Calculations'!G$65/4,FALSE)+NORMDIST(E228,'HS Calculations'!F$66,'HS Calculations'!G$66/4,FALSE)+NORMDIST(E228,'HS Calculations'!F$67,'HS Calculations'!G$67/4,FALSE)</f>
        <v>4.2060119412955998E-189</v>
      </c>
      <c r="G228" s="102">
        <f>NORMDIST(E228,'HS Calculations'!F$68,'HS Calculations'!G$68/4,FALSE)+NORMDIST(E228,'HS Calculations'!F$69,'HS Calculations'!G$69/4,FALSE)+NORMDIST(E228,'HS Calculations'!F$70,'HS Calculations'!G$70/4,FALSE)+NORMDIST(E228,'HS Calculations'!F$71,'HS Calculations'!G$71/4,FALSE)</f>
        <v>5.0718387244169655E-11</v>
      </c>
      <c r="H228" s="161"/>
      <c r="I228" s="161"/>
      <c r="J228" s="161"/>
      <c r="K228" s="161"/>
      <c r="L228" s="161"/>
      <c r="M228" s="161"/>
      <c r="N228" s="161"/>
      <c r="O228" s="161"/>
      <c r="P228" s="161"/>
      <c r="Q228" s="161"/>
      <c r="R228" s="161"/>
      <c r="S228" s="161"/>
      <c r="T228" s="161"/>
      <c r="U228" s="161"/>
      <c r="V228" s="161"/>
      <c r="W228" s="161"/>
      <c r="X228" s="161"/>
    </row>
    <row r="229" spans="1:24" x14ac:dyDescent="0.55000000000000004">
      <c r="A229" s="161"/>
      <c r="B229" s="161"/>
      <c r="C229" s="161"/>
      <c r="D229" s="95">
        <v>141</v>
      </c>
      <c r="E229" s="96">
        <f t="shared" si="26"/>
        <v>8.4600000000000009</v>
      </c>
      <c r="F229" s="96">
        <f>NORMDIST(E229,'HS Calculations'!F$63,'HS Calculations'!G$63/4,FALSE)+NORMDIST(E229,'HS Calculations'!F$64,'HS Calculations'!G$64/4,FALSE)+NORMDIST(E229,'HS Calculations'!F$65,'HS Calculations'!G$65/4,FALSE)+NORMDIST(E229,'HS Calculations'!F$66,'HS Calculations'!G$66/4,FALSE)+NORMDIST(E229,'HS Calculations'!F$67,'HS Calculations'!G$67/4,FALSE)</f>
        <v>2.3737871354070084E-185</v>
      </c>
      <c r="G229" s="102">
        <f>NORMDIST(E229,'HS Calculations'!F$68,'HS Calculations'!G$68/4,FALSE)+NORMDIST(E229,'HS Calculations'!F$69,'HS Calculations'!G$69/4,FALSE)+NORMDIST(E229,'HS Calculations'!F$70,'HS Calculations'!G$70/4,FALSE)+NORMDIST(E229,'HS Calculations'!F$71,'HS Calculations'!G$71/4,FALSE)</f>
        <v>1.1259224958237129E-9</v>
      </c>
      <c r="H229" s="161"/>
      <c r="I229" s="161"/>
      <c r="J229" s="161"/>
      <c r="K229" s="161"/>
      <c r="L229" s="161"/>
      <c r="M229" s="161"/>
      <c r="N229" s="161"/>
      <c r="O229" s="161"/>
      <c r="P229" s="161"/>
      <c r="Q229" s="161"/>
      <c r="R229" s="161"/>
      <c r="S229" s="161"/>
      <c r="T229" s="161"/>
      <c r="U229" s="161"/>
      <c r="V229" s="161"/>
      <c r="W229" s="161"/>
      <c r="X229" s="161"/>
    </row>
    <row r="230" spans="1:24" x14ac:dyDescent="0.55000000000000004">
      <c r="A230" s="161"/>
      <c r="B230" s="161"/>
      <c r="C230" s="161"/>
      <c r="D230" s="95">
        <v>142</v>
      </c>
      <c r="E230" s="96">
        <f t="shared" si="26"/>
        <v>8.52</v>
      </c>
      <c r="F230" s="96">
        <f>NORMDIST(E230,'HS Calculations'!F$63,'HS Calculations'!G$63/4,FALSE)+NORMDIST(E230,'HS Calculations'!F$64,'HS Calculations'!G$64/4,FALSE)+NORMDIST(E230,'HS Calculations'!F$65,'HS Calculations'!G$65/4,FALSE)+NORMDIST(E230,'HS Calculations'!F$66,'HS Calculations'!G$66/4,FALSE)+NORMDIST(E230,'HS Calculations'!F$67,'HS Calculations'!G$67/4,FALSE)</f>
        <v>1.2283961654410653E-181</v>
      </c>
      <c r="G230" s="102">
        <f>NORMDIST(E230,'HS Calculations'!F$68,'HS Calculations'!G$68/4,FALSE)+NORMDIST(E230,'HS Calculations'!F$69,'HS Calculations'!G$69/4,FALSE)+NORMDIST(E230,'HS Calculations'!F$70,'HS Calculations'!G$70/4,FALSE)+NORMDIST(E230,'HS Calculations'!F$71,'HS Calculations'!G$71/4,FALSE)</f>
        <v>2.0325286875405448E-8</v>
      </c>
      <c r="H230" s="161"/>
      <c r="I230" s="161"/>
      <c r="J230" s="161"/>
      <c r="K230" s="161"/>
      <c r="L230" s="161"/>
      <c r="M230" s="161"/>
      <c r="N230" s="161"/>
      <c r="O230" s="161"/>
      <c r="P230" s="161"/>
      <c r="Q230" s="161"/>
      <c r="R230" s="161"/>
      <c r="S230" s="161"/>
      <c r="T230" s="161"/>
      <c r="U230" s="161"/>
      <c r="V230" s="161"/>
      <c r="W230" s="161"/>
      <c r="X230" s="161"/>
    </row>
    <row r="231" spans="1:24" x14ac:dyDescent="0.55000000000000004">
      <c r="A231" s="161"/>
      <c r="B231" s="161"/>
      <c r="C231" s="161"/>
      <c r="D231" s="95">
        <v>143</v>
      </c>
      <c r="E231" s="96">
        <f t="shared" si="26"/>
        <v>8.58</v>
      </c>
      <c r="F231" s="96">
        <f>NORMDIST(E231,'HS Calculations'!F$63,'HS Calculations'!G$63/4,FALSE)+NORMDIST(E231,'HS Calculations'!F$64,'HS Calculations'!G$64/4,FALSE)+NORMDIST(E231,'HS Calculations'!F$65,'HS Calculations'!G$65/4,FALSE)+NORMDIST(E231,'HS Calculations'!F$66,'HS Calculations'!G$66/4,FALSE)+NORMDIST(E231,'HS Calculations'!F$67,'HS Calculations'!G$67/4,FALSE)</f>
        <v>5.8285502088244887E-178</v>
      </c>
      <c r="G231" s="102">
        <f>NORMDIST(E231,'HS Calculations'!F$68,'HS Calculations'!G$68/4,FALSE)+NORMDIST(E231,'HS Calculations'!F$69,'HS Calculations'!G$69/4,FALSE)+NORMDIST(E231,'HS Calculations'!F$70,'HS Calculations'!G$70/4,FALSE)+NORMDIST(E231,'HS Calculations'!F$71,'HS Calculations'!G$71/4,FALSE)</f>
        <v>2.9836645770260759E-7</v>
      </c>
      <c r="H231" s="161"/>
      <c r="I231" s="161"/>
      <c r="J231" s="161"/>
      <c r="K231" s="161"/>
      <c r="L231" s="161"/>
      <c r="M231" s="161"/>
      <c r="N231" s="161"/>
      <c r="O231" s="161"/>
      <c r="P231" s="161"/>
      <c r="Q231" s="161"/>
      <c r="R231" s="161"/>
      <c r="S231" s="161"/>
      <c r="T231" s="161"/>
      <c r="U231" s="161"/>
      <c r="V231" s="161"/>
      <c r="W231" s="161"/>
      <c r="X231" s="161"/>
    </row>
    <row r="232" spans="1:24" x14ac:dyDescent="0.55000000000000004">
      <c r="A232" s="161"/>
      <c r="B232" s="161"/>
      <c r="C232" s="161"/>
      <c r="D232" s="95">
        <v>144</v>
      </c>
      <c r="E232" s="96">
        <f t="shared" si="26"/>
        <v>8.64</v>
      </c>
      <c r="F232" s="96">
        <f>NORMDIST(E232,'HS Calculations'!F$63,'HS Calculations'!G$63/4,FALSE)+NORMDIST(E232,'HS Calculations'!F$64,'HS Calculations'!G$64/4,FALSE)+NORMDIST(E232,'HS Calculations'!F$65,'HS Calculations'!G$65/4,FALSE)+NORMDIST(E232,'HS Calculations'!F$66,'HS Calculations'!G$66/4,FALSE)+NORMDIST(E232,'HS Calculations'!F$67,'HS Calculations'!G$67/4,FALSE)</f>
        <v>2.5357593850712698E-174</v>
      </c>
      <c r="G232" s="102">
        <f>NORMDIST(E232,'HS Calculations'!F$68,'HS Calculations'!G$68/4,FALSE)+NORMDIST(E232,'HS Calculations'!F$69,'HS Calculations'!G$69/4,FALSE)+NORMDIST(E232,'HS Calculations'!F$70,'HS Calculations'!G$70/4,FALSE)+NORMDIST(E232,'HS Calculations'!F$71,'HS Calculations'!G$71/4,FALSE)</f>
        <v>3.5616270332138238E-6</v>
      </c>
      <c r="H232" s="161"/>
      <c r="I232" s="161"/>
      <c r="J232" s="161"/>
      <c r="K232" s="161"/>
      <c r="L232" s="161"/>
      <c r="M232" s="161"/>
      <c r="N232" s="161"/>
      <c r="O232" s="161"/>
      <c r="P232" s="161"/>
      <c r="Q232" s="161"/>
      <c r="R232" s="161"/>
      <c r="S232" s="161"/>
      <c r="T232" s="161"/>
      <c r="U232" s="161"/>
      <c r="V232" s="161"/>
      <c r="W232" s="161"/>
      <c r="X232" s="161"/>
    </row>
    <row r="233" spans="1:24" x14ac:dyDescent="0.55000000000000004">
      <c r="A233" s="161"/>
      <c r="B233" s="161"/>
      <c r="C233" s="161"/>
      <c r="D233" s="95">
        <v>145</v>
      </c>
      <c r="E233" s="96">
        <f t="shared" si="26"/>
        <v>8.6999999999999993</v>
      </c>
      <c r="F233" s="96">
        <f>NORMDIST(E233,'HS Calculations'!F$63,'HS Calculations'!G$63/4,FALSE)+NORMDIST(E233,'HS Calculations'!F$64,'HS Calculations'!G$64/4,FALSE)+NORMDIST(E233,'HS Calculations'!F$65,'HS Calculations'!G$65/4,FALSE)+NORMDIST(E233,'HS Calculations'!F$66,'HS Calculations'!G$66/4,FALSE)+NORMDIST(E233,'HS Calculations'!F$67,'HS Calculations'!G$67/4,FALSE)</f>
        <v>1.0115350848430914E-170</v>
      </c>
      <c r="G233" s="102">
        <f>NORMDIST(E233,'HS Calculations'!F$68,'HS Calculations'!G$68/4,FALSE)+NORMDIST(E233,'HS Calculations'!F$69,'HS Calculations'!G$69/4,FALSE)+NORMDIST(E233,'HS Calculations'!F$70,'HS Calculations'!G$70/4,FALSE)+NORMDIST(E233,'HS Calculations'!F$71,'HS Calculations'!G$71/4,FALSE)</f>
        <v>3.4572597203560042E-5</v>
      </c>
      <c r="H233" s="161"/>
      <c r="I233" s="161"/>
      <c r="J233" s="161"/>
      <c r="K233" s="161"/>
      <c r="L233" s="161"/>
      <c r="M233" s="161"/>
      <c r="N233" s="161"/>
      <c r="O233" s="161"/>
      <c r="P233" s="161"/>
      <c r="Q233" s="161"/>
      <c r="R233" s="161"/>
      <c r="S233" s="161"/>
      <c r="T233" s="161"/>
      <c r="U233" s="161"/>
      <c r="V233" s="161"/>
      <c r="W233" s="161"/>
      <c r="X233" s="161"/>
    </row>
    <row r="234" spans="1:24" x14ac:dyDescent="0.55000000000000004">
      <c r="A234" s="161"/>
      <c r="B234" s="161"/>
      <c r="C234" s="161"/>
      <c r="D234" s="95">
        <v>146</v>
      </c>
      <c r="E234" s="96">
        <f t="shared" si="26"/>
        <v>8.76</v>
      </c>
      <c r="F234" s="96">
        <f>NORMDIST(E234,'HS Calculations'!F$63,'HS Calculations'!G$63/4,FALSE)+NORMDIST(E234,'HS Calculations'!F$64,'HS Calculations'!G$64/4,FALSE)+NORMDIST(E234,'HS Calculations'!F$65,'HS Calculations'!G$65/4,FALSE)+NORMDIST(E234,'HS Calculations'!F$66,'HS Calculations'!G$66/4,FALSE)+NORMDIST(E234,'HS Calculations'!F$67,'HS Calculations'!G$67/4,FALSE)</f>
        <v>3.6998087033885898E-167</v>
      </c>
      <c r="G234" s="102">
        <f>NORMDIST(E234,'HS Calculations'!F$68,'HS Calculations'!G$68/4,FALSE)+NORMDIST(E234,'HS Calculations'!F$69,'HS Calculations'!G$69/4,FALSE)+NORMDIST(E234,'HS Calculations'!F$70,'HS Calculations'!G$70/4,FALSE)+NORMDIST(E234,'HS Calculations'!F$71,'HS Calculations'!G$71/4,FALSE)</f>
        <v>2.7289821829457294E-4</v>
      </c>
      <c r="H234" s="161"/>
      <c r="I234" s="161"/>
      <c r="J234" s="161"/>
      <c r="K234" s="161"/>
      <c r="L234" s="161"/>
      <c r="M234" s="161"/>
      <c r="N234" s="161"/>
      <c r="O234" s="161"/>
      <c r="P234" s="161"/>
      <c r="Q234" s="161"/>
      <c r="R234" s="161"/>
      <c r="S234" s="161"/>
      <c r="T234" s="161"/>
      <c r="U234" s="161"/>
      <c r="V234" s="161"/>
      <c r="W234" s="161"/>
      <c r="X234" s="161"/>
    </row>
    <row r="235" spans="1:24" x14ac:dyDescent="0.55000000000000004">
      <c r="A235" s="161"/>
      <c r="B235" s="161"/>
      <c r="C235" s="161"/>
      <c r="D235" s="95">
        <v>147</v>
      </c>
      <c r="E235" s="96">
        <f t="shared" si="26"/>
        <v>8.82</v>
      </c>
      <c r="F235" s="96">
        <f>NORMDIST(E235,'HS Calculations'!F$63,'HS Calculations'!G$63/4,FALSE)+NORMDIST(E235,'HS Calculations'!F$64,'HS Calculations'!G$64/4,FALSE)+NORMDIST(E235,'HS Calculations'!F$65,'HS Calculations'!G$65/4,FALSE)+NORMDIST(E235,'HS Calculations'!F$66,'HS Calculations'!G$66/4,FALSE)+NORMDIST(E235,'HS Calculations'!F$67,'HS Calculations'!G$67/4,FALSE)</f>
        <v>1.2408034669801605E-163</v>
      </c>
      <c r="G235" s="102">
        <f>NORMDIST(E235,'HS Calculations'!F$68,'HS Calculations'!G$68/4,FALSE)+NORMDIST(E235,'HS Calculations'!F$69,'HS Calculations'!G$69/4,FALSE)+NORMDIST(E235,'HS Calculations'!F$70,'HS Calculations'!G$70/4,FALSE)+NORMDIST(E235,'HS Calculations'!F$71,'HS Calculations'!G$71/4,FALSE)</f>
        <v>1.7516789888491931E-3</v>
      </c>
      <c r="H235" s="161"/>
      <c r="I235" s="161"/>
      <c r="J235" s="161"/>
      <c r="K235" s="161"/>
      <c r="L235" s="161"/>
      <c r="M235" s="161"/>
      <c r="N235" s="161"/>
      <c r="O235" s="161"/>
      <c r="P235" s="161"/>
      <c r="Q235" s="161"/>
      <c r="R235" s="161"/>
      <c r="S235" s="161"/>
      <c r="T235" s="161"/>
      <c r="U235" s="161"/>
      <c r="V235" s="161"/>
      <c r="W235" s="161"/>
      <c r="X235" s="161"/>
    </row>
    <row r="236" spans="1:24" x14ac:dyDescent="0.55000000000000004">
      <c r="A236" s="161"/>
      <c r="B236" s="161"/>
      <c r="C236" s="161"/>
      <c r="D236" s="95">
        <v>148</v>
      </c>
      <c r="E236" s="96">
        <f t="shared" si="26"/>
        <v>8.8800000000000008</v>
      </c>
      <c r="F236" s="96">
        <f>NORMDIST(E236,'HS Calculations'!F$63,'HS Calculations'!G$63/4,FALSE)+NORMDIST(E236,'HS Calculations'!F$64,'HS Calculations'!G$64/4,FALSE)+NORMDIST(E236,'HS Calculations'!F$65,'HS Calculations'!G$65/4,FALSE)+NORMDIST(E236,'HS Calculations'!F$66,'HS Calculations'!G$66/4,FALSE)+NORMDIST(E236,'HS Calculations'!F$67,'HS Calculations'!G$67/4,FALSE)</f>
        <v>3.8155059625445365E-160</v>
      </c>
      <c r="G236" s="102">
        <f>NORMDIST(E236,'HS Calculations'!F$68,'HS Calculations'!G$68/4,FALSE)+NORMDIST(E236,'HS Calculations'!F$69,'HS Calculations'!G$69/4,FALSE)+NORMDIST(E236,'HS Calculations'!F$70,'HS Calculations'!G$70/4,FALSE)+NORMDIST(E236,'HS Calculations'!F$71,'HS Calculations'!G$71/4,FALSE)</f>
        <v>9.1430999568310346E-3</v>
      </c>
      <c r="H236" s="161"/>
      <c r="I236" s="161"/>
      <c r="J236" s="161"/>
      <c r="K236" s="161"/>
      <c r="L236" s="161"/>
      <c r="M236" s="161"/>
      <c r="N236" s="161"/>
      <c r="O236" s="161"/>
      <c r="P236" s="161"/>
      <c r="Q236" s="161"/>
      <c r="R236" s="161"/>
      <c r="S236" s="161"/>
      <c r="T236" s="161"/>
      <c r="U236" s="161"/>
      <c r="V236" s="161"/>
      <c r="W236" s="161"/>
      <c r="X236" s="161"/>
    </row>
    <row r="237" spans="1:24" x14ac:dyDescent="0.55000000000000004">
      <c r="A237" s="161"/>
      <c r="B237" s="161"/>
      <c r="C237" s="161"/>
      <c r="D237" s="95">
        <v>149</v>
      </c>
      <c r="E237" s="96">
        <f t="shared" si="26"/>
        <v>8.94</v>
      </c>
      <c r="F237" s="96">
        <f>NORMDIST(E237,'HS Calculations'!F$63,'HS Calculations'!G$63/4,FALSE)+NORMDIST(E237,'HS Calculations'!F$64,'HS Calculations'!G$64/4,FALSE)+NORMDIST(E237,'HS Calculations'!F$65,'HS Calculations'!G$65/4,FALSE)+NORMDIST(E237,'HS Calculations'!F$66,'HS Calculations'!G$66/4,FALSE)+NORMDIST(E237,'HS Calculations'!F$67,'HS Calculations'!G$67/4,FALSE)</f>
        <v>1.075787972616247E-156</v>
      </c>
      <c r="G237" s="102">
        <f>NORMDIST(E237,'HS Calculations'!F$68,'HS Calculations'!G$68/4,FALSE)+NORMDIST(E237,'HS Calculations'!F$69,'HS Calculations'!G$69/4,FALSE)+NORMDIST(E237,'HS Calculations'!F$70,'HS Calculations'!G$70/4,FALSE)+NORMDIST(E237,'HS Calculations'!F$71,'HS Calculations'!G$71/4,FALSE)</f>
        <v>3.8807667557435602E-2</v>
      </c>
      <c r="H237" s="161"/>
      <c r="I237" s="161"/>
      <c r="J237" s="161"/>
      <c r="K237" s="161"/>
      <c r="L237" s="161"/>
      <c r="M237" s="161"/>
      <c r="N237" s="161"/>
      <c r="O237" s="161"/>
      <c r="P237" s="161"/>
      <c r="Q237" s="161"/>
      <c r="R237" s="161"/>
      <c r="S237" s="161"/>
      <c r="T237" s="161"/>
      <c r="U237" s="161"/>
      <c r="V237" s="161"/>
      <c r="W237" s="161"/>
      <c r="X237" s="161"/>
    </row>
    <row r="238" spans="1:24" x14ac:dyDescent="0.55000000000000004">
      <c r="A238" s="161"/>
      <c r="B238" s="161"/>
      <c r="C238" s="161"/>
      <c r="D238" s="95">
        <v>150</v>
      </c>
      <c r="E238" s="96">
        <f t="shared" si="26"/>
        <v>9</v>
      </c>
      <c r="F238" s="96">
        <f>NORMDIST(E238,'HS Calculations'!F$63,'HS Calculations'!G$63/4,FALSE)+NORMDIST(E238,'HS Calculations'!F$64,'HS Calculations'!G$64/4,FALSE)+NORMDIST(E238,'HS Calculations'!F$65,'HS Calculations'!G$65/4,FALSE)+NORMDIST(E238,'HS Calculations'!F$66,'HS Calculations'!G$66/4,FALSE)+NORMDIST(E238,'HS Calculations'!F$67,'HS Calculations'!G$67/4,FALSE)</f>
        <v>2.7811642755335543E-153</v>
      </c>
      <c r="G238" s="102">
        <f>NORMDIST(E238,'HS Calculations'!F$68,'HS Calculations'!G$68/4,FALSE)+NORMDIST(E238,'HS Calculations'!F$69,'HS Calculations'!G$69/4,FALSE)+NORMDIST(E238,'HS Calculations'!F$70,'HS Calculations'!G$70/4,FALSE)+NORMDIST(E238,'HS Calculations'!F$71,'HS Calculations'!G$71/4,FALSE)</f>
        <v>0.13394507243156942</v>
      </c>
      <c r="H238" s="161"/>
      <c r="I238" s="161"/>
      <c r="J238" s="161"/>
      <c r="K238" s="161"/>
      <c r="L238" s="161"/>
      <c r="M238" s="161"/>
      <c r="N238" s="161"/>
      <c r="O238" s="161"/>
      <c r="P238" s="161"/>
      <c r="Q238" s="161"/>
      <c r="R238" s="161"/>
      <c r="S238" s="161"/>
      <c r="T238" s="161"/>
      <c r="U238" s="161"/>
      <c r="V238" s="161"/>
      <c r="W238" s="161"/>
      <c r="X238" s="161"/>
    </row>
    <row r="239" spans="1:24" x14ac:dyDescent="0.55000000000000004">
      <c r="A239" s="161"/>
      <c r="B239" s="161"/>
      <c r="C239" s="161"/>
      <c r="D239" s="95">
        <v>151</v>
      </c>
      <c r="E239" s="96">
        <f t="shared" si="26"/>
        <v>9.06</v>
      </c>
      <c r="F239" s="96">
        <f>NORMDIST(E239,'HS Calculations'!F$63,'HS Calculations'!G$63/4,FALSE)+NORMDIST(E239,'HS Calculations'!F$64,'HS Calculations'!G$64/4,FALSE)+NORMDIST(E239,'HS Calculations'!F$65,'HS Calculations'!G$65/4,FALSE)+NORMDIST(E239,'HS Calculations'!F$66,'HS Calculations'!G$66/4,FALSE)+NORMDIST(E239,'HS Calculations'!F$67,'HS Calculations'!G$67/4,FALSE)</f>
        <v>6.5925284018928486E-150</v>
      </c>
      <c r="G239" s="102">
        <f>NORMDIST(E239,'HS Calculations'!F$68,'HS Calculations'!G$68/4,FALSE)+NORMDIST(E239,'HS Calculations'!F$69,'HS Calculations'!G$69/4,FALSE)+NORMDIST(E239,'HS Calculations'!F$70,'HS Calculations'!G$70/4,FALSE)+NORMDIST(E239,'HS Calculations'!F$71,'HS Calculations'!G$71/4,FALSE)</f>
        <v>0.37594219095192644</v>
      </c>
      <c r="H239" s="161"/>
      <c r="I239" s="161"/>
      <c r="J239" s="161"/>
      <c r="K239" s="161"/>
      <c r="L239" s="161"/>
      <c r="M239" s="161"/>
      <c r="N239" s="161"/>
      <c r="O239" s="161"/>
      <c r="P239" s="161"/>
      <c r="Q239" s="161"/>
      <c r="R239" s="161"/>
      <c r="S239" s="161"/>
      <c r="T239" s="161"/>
      <c r="U239" s="161"/>
      <c r="V239" s="161"/>
      <c r="W239" s="161"/>
      <c r="X239" s="161"/>
    </row>
    <row r="240" spans="1:24" x14ac:dyDescent="0.55000000000000004">
      <c r="A240" s="161"/>
      <c r="B240" s="161"/>
      <c r="C240" s="161"/>
      <c r="D240" s="95">
        <v>152</v>
      </c>
      <c r="E240" s="96">
        <f t="shared" si="26"/>
        <v>9.1199999999999992</v>
      </c>
      <c r="F240" s="96">
        <f>NORMDIST(E240,'HS Calculations'!F$63,'HS Calculations'!G$63/4,FALSE)+NORMDIST(E240,'HS Calculations'!F$64,'HS Calculations'!G$64/4,FALSE)+NORMDIST(E240,'HS Calculations'!F$65,'HS Calculations'!G$65/4,FALSE)+NORMDIST(E240,'HS Calculations'!F$66,'HS Calculations'!G$66/4,FALSE)+NORMDIST(E240,'HS Calculations'!F$67,'HS Calculations'!G$67/4,FALSE)</f>
        <v>1.4328567914522639E-146</v>
      </c>
      <c r="G240" s="102">
        <f>NORMDIST(E240,'HS Calculations'!F$68,'HS Calculations'!G$68/4,FALSE)+NORMDIST(E240,'HS Calculations'!F$69,'HS Calculations'!G$69/4,FALSE)+NORMDIST(E240,'HS Calculations'!F$70,'HS Calculations'!G$70/4,FALSE)+NORMDIST(E240,'HS Calculations'!F$71,'HS Calculations'!G$71/4,FALSE)</f>
        <v>0.85802614478599315</v>
      </c>
      <c r="H240" s="161"/>
      <c r="I240" s="161"/>
      <c r="J240" s="161"/>
      <c r="K240" s="161"/>
      <c r="L240" s="161"/>
      <c r="M240" s="161"/>
      <c r="N240" s="161"/>
      <c r="O240" s="161"/>
      <c r="P240" s="161"/>
      <c r="Q240" s="161"/>
      <c r="R240" s="161"/>
      <c r="S240" s="161"/>
      <c r="T240" s="161"/>
      <c r="U240" s="161"/>
      <c r="V240" s="161"/>
      <c r="W240" s="161"/>
      <c r="X240" s="161"/>
    </row>
    <row r="241" spans="1:24" x14ac:dyDescent="0.55000000000000004">
      <c r="A241" s="161"/>
      <c r="B241" s="161"/>
      <c r="C241" s="161"/>
      <c r="D241" s="95">
        <v>153</v>
      </c>
      <c r="E241" s="96">
        <f t="shared" si="26"/>
        <v>9.18</v>
      </c>
      <c r="F241" s="96">
        <f>NORMDIST(E241,'HS Calculations'!F$63,'HS Calculations'!G$63/4,FALSE)+NORMDIST(E241,'HS Calculations'!F$64,'HS Calculations'!G$64/4,FALSE)+NORMDIST(E241,'HS Calculations'!F$65,'HS Calculations'!G$65/4,FALSE)+NORMDIST(E241,'HS Calculations'!F$66,'HS Calculations'!G$66/4,FALSE)+NORMDIST(E241,'HS Calculations'!F$67,'HS Calculations'!G$67/4,FALSE)</f>
        <v>2.8554790170320015E-143</v>
      </c>
      <c r="G241" s="102">
        <f>NORMDIST(E241,'HS Calculations'!F$68,'HS Calculations'!G$68/4,FALSE)+NORMDIST(E241,'HS Calculations'!F$69,'HS Calculations'!G$69/4,FALSE)+NORMDIST(E241,'HS Calculations'!F$70,'HS Calculations'!G$70/4,FALSE)+NORMDIST(E241,'HS Calculations'!F$71,'HS Calculations'!G$71/4,FALSE)</f>
        <v>1.5924474186609492</v>
      </c>
      <c r="H241" s="161"/>
      <c r="I241" s="161"/>
      <c r="J241" s="161"/>
      <c r="K241" s="161"/>
      <c r="L241" s="161"/>
      <c r="M241" s="161"/>
      <c r="N241" s="161"/>
      <c r="O241" s="161"/>
      <c r="P241" s="161"/>
      <c r="Q241" s="161"/>
      <c r="R241" s="161"/>
      <c r="S241" s="161"/>
      <c r="T241" s="161"/>
      <c r="U241" s="161"/>
      <c r="V241" s="161"/>
      <c r="W241" s="161"/>
      <c r="X241" s="161"/>
    </row>
    <row r="242" spans="1:24" x14ac:dyDescent="0.55000000000000004">
      <c r="A242" s="161"/>
      <c r="B242" s="161"/>
      <c r="C242" s="161"/>
      <c r="D242" s="95">
        <v>154</v>
      </c>
      <c r="E242" s="96">
        <f t="shared" si="26"/>
        <v>9.24</v>
      </c>
      <c r="F242" s="96">
        <f>NORMDIST(E242,'HS Calculations'!F$63,'HS Calculations'!G$63/4,FALSE)+NORMDIST(E242,'HS Calculations'!F$64,'HS Calculations'!G$64/4,FALSE)+NORMDIST(E242,'HS Calculations'!F$65,'HS Calculations'!G$65/4,FALSE)+NORMDIST(E242,'HS Calculations'!F$66,'HS Calculations'!G$66/4,FALSE)+NORMDIST(E242,'HS Calculations'!F$67,'HS Calculations'!G$67/4,FALSE)</f>
        <v>5.21771759499077E-140</v>
      </c>
      <c r="G242" s="102">
        <f>NORMDIST(E242,'HS Calculations'!F$68,'HS Calculations'!G$68/4,FALSE)+NORMDIST(E242,'HS Calculations'!F$69,'HS Calculations'!G$69/4,FALSE)+NORMDIST(E242,'HS Calculations'!F$70,'HS Calculations'!G$70/4,FALSE)+NORMDIST(E242,'HS Calculations'!F$71,'HS Calculations'!G$71/4,FALSE)</f>
        <v>2.4033377469613098</v>
      </c>
      <c r="H242" s="161"/>
      <c r="I242" s="161"/>
      <c r="J242" s="161"/>
      <c r="K242" s="161"/>
      <c r="L242" s="161"/>
      <c r="M242" s="161"/>
      <c r="N242" s="161"/>
      <c r="O242" s="161"/>
      <c r="P242" s="161"/>
      <c r="Q242" s="161"/>
      <c r="R242" s="161"/>
      <c r="S242" s="161"/>
      <c r="T242" s="161"/>
      <c r="U242" s="161"/>
      <c r="V242" s="161"/>
      <c r="W242" s="161"/>
      <c r="X242" s="161"/>
    </row>
    <row r="243" spans="1:24" x14ac:dyDescent="0.55000000000000004">
      <c r="A243" s="161"/>
      <c r="B243" s="161"/>
      <c r="C243" s="161"/>
      <c r="D243" s="95">
        <v>155</v>
      </c>
      <c r="E243" s="96">
        <f t="shared" si="26"/>
        <v>9.3000000000000007</v>
      </c>
      <c r="F243" s="96">
        <f>NORMDIST(E243,'HS Calculations'!F$63,'HS Calculations'!G$63/4,FALSE)+NORMDIST(E243,'HS Calculations'!F$64,'HS Calculations'!G$64/4,FALSE)+NORMDIST(E243,'HS Calculations'!F$65,'HS Calculations'!G$65/4,FALSE)+NORMDIST(E243,'HS Calculations'!F$66,'HS Calculations'!G$66/4,FALSE)+NORMDIST(E243,'HS Calculations'!F$67,'HS Calculations'!G$67/4,FALSE)</f>
        <v>8.7419350519587635E-137</v>
      </c>
      <c r="G243" s="102">
        <f>NORMDIST(E243,'HS Calculations'!F$68,'HS Calculations'!G$68/4,FALSE)+NORMDIST(E243,'HS Calculations'!F$69,'HS Calculations'!G$69/4,FALSE)+NORMDIST(E243,'HS Calculations'!F$70,'HS Calculations'!G$70/4,FALSE)+NORMDIST(E243,'HS Calculations'!F$71,'HS Calculations'!G$71/4,FALSE)</f>
        <v>2.9495084214068021</v>
      </c>
      <c r="H243" s="161"/>
      <c r="I243" s="161"/>
      <c r="J243" s="161"/>
      <c r="K243" s="161"/>
      <c r="L243" s="161"/>
      <c r="M243" s="161"/>
      <c r="N243" s="161"/>
      <c r="O243" s="161"/>
      <c r="P243" s="161"/>
      <c r="Q243" s="161"/>
      <c r="R243" s="161"/>
      <c r="S243" s="161"/>
      <c r="T243" s="161"/>
      <c r="U243" s="161"/>
      <c r="V243" s="161"/>
      <c r="W243" s="161"/>
      <c r="X243" s="161"/>
    </row>
    <row r="244" spans="1:24" x14ac:dyDescent="0.55000000000000004">
      <c r="A244" s="161"/>
      <c r="B244" s="161"/>
      <c r="C244" s="161"/>
      <c r="D244" s="95">
        <v>156</v>
      </c>
      <c r="E244" s="96">
        <f t="shared" si="26"/>
        <v>9.36</v>
      </c>
      <c r="F244" s="96">
        <f>NORMDIST(E244,'HS Calculations'!F$63,'HS Calculations'!G$63/4,FALSE)+NORMDIST(E244,'HS Calculations'!F$64,'HS Calculations'!G$64/4,FALSE)+NORMDIST(E244,'HS Calculations'!F$65,'HS Calculations'!G$65/4,FALSE)+NORMDIST(E244,'HS Calculations'!F$66,'HS Calculations'!G$66/4,FALSE)+NORMDIST(E244,'HS Calculations'!F$67,'HS Calculations'!G$67/4,FALSE)</f>
        <v>1.3429504569016347E-133</v>
      </c>
      <c r="G244" s="102">
        <f>NORMDIST(E244,'HS Calculations'!F$68,'HS Calculations'!G$68/4,FALSE)+NORMDIST(E244,'HS Calculations'!F$69,'HS Calculations'!G$69/4,FALSE)+NORMDIST(E244,'HS Calculations'!F$70,'HS Calculations'!G$70/4,FALSE)+NORMDIST(E244,'HS Calculations'!F$71,'HS Calculations'!G$71/4,FALSE)</f>
        <v>2.9435376830001001</v>
      </c>
      <c r="H244" s="161"/>
      <c r="I244" s="161"/>
      <c r="J244" s="161"/>
      <c r="K244" s="161"/>
      <c r="L244" s="161"/>
      <c r="M244" s="161"/>
      <c r="N244" s="161"/>
      <c r="O244" s="161"/>
      <c r="P244" s="161"/>
      <c r="Q244" s="161"/>
      <c r="R244" s="161"/>
      <c r="S244" s="161"/>
      <c r="T244" s="161"/>
      <c r="U244" s="161"/>
      <c r="V244" s="161"/>
      <c r="W244" s="161"/>
      <c r="X244" s="161"/>
    </row>
    <row r="245" spans="1:24" x14ac:dyDescent="0.55000000000000004">
      <c r="A245" s="161"/>
      <c r="B245" s="161"/>
      <c r="C245" s="161"/>
      <c r="D245" s="95">
        <v>157</v>
      </c>
      <c r="E245" s="96">
        <f t="shared" si="26"/>
        <v>9.42</v>
      </c>
      <c r="F245" s="96">
        <f>NORMDIST(E245,'HS Calculations'!F$63,'HS Calculations'!G$63/4,FALSE)+NORMDIST(E245,'HS Calculations'!F$64,'HS Calculations'!G$64/4,FALSE)+NORMDIST(E245,'HS Calculations'!F$65,'HS Calculations'!G$65/4,FALSE)+NORMDIST(E245,'HS Calculations'!F$66,'HS Calculations'!G$66/4,FALSE)+NORMDIST(E245,'HS Calculations'!F$67,'HS Calculations'!G$67/4,FALSE)</f>
        <v>1.891637072206121E-130</v>
      </c>
      <c r="G245" s="102">
        <f>NORMDIST(E245,'HS Calculations'!F$68,'HS Calculations'!G$68/4,FALSE)+NORMDIST(E245,'HS Calculations'!F$69,'HS Calculations'!G$69/4,FALSE)+NORMDIST(E245,'HS Calculations'!F$70,'HS Calculations'!G$70/4,FALSE)+NORMDIST(E245,'HS Calculations'!F$71,'HS Calculations'!G$71/4,FALSE)</f>
        <v>2.3887719242451437</v>
      </c>
      <c r="H245" s="161"/>
      <c r="I245" s="161"/>
      <c r="J245" s="161"/>
      <c r="K245" s="161"/>
      <c r="L245" s="161"/>
      <c r="M245" s="161"/>
      <c r="N245" s="161"/>
      <c r="O245" s="161"/>
      <c r="P245" s="161"/>
      <c r="Q245" s="161"/>
      <c r="R245" s="161"/>
      <c r="S245" s="161"/>
      <c r="T245" s="161"/>
      <c r="U245" s="161"/>
      <c r="V245" s="161"/>
      <c r="W245" s="161"/>
      <c r="X245" s="161"/>
    </row>
    <row r="246" spans="1:24" x14ac:dyDescent="0.55000000000000004">
      <c r="A246" s="161"/>
      <c r="B246" s="161"/>
      <c r="C246" s="161"/>
      <c r="D246" s="95">
        <v>158</v>
      </c>
      <c r="E246" s="96">
        <f t="shared" si="26"/>
        <v>9.48</v>
      </c>
      <c r="F246" s="96">
        <f>NORMDIST(E246,'HS Calculations'!F$63,'HS Calculations'!G$63/4,FALSE)+NORMDIST(E246,'HS Calculations'!F$64,'HS Calculations'!G$64/4,FALSE)+NORMDIST(E246,'HS Calculations'!F$65,'HS Calculations'!G$65/4,FALSE)+NORMDIST(E246,'HS Calculations'!F$66,'HS Calculations'!G$66/4,FALSE)+NORMDIST(E246,'HS Calculations'!F$67,'HS Calculations'!G$67/4,FALSE)</f>
        <v>2.4430989203847524E-127</v>
      </c>
      <c r="G246" s="102">
        <f>NORMDIST(E246,'HS Calculations'!F$68,'HS Calculations'!G$68/4,FALSE)+NORMDIST(E246,'HS Calculations'!F$69,'HS Calculations'!G$69/4,FALSE)+NORMDIST(E246,'HS Calculations'!F$70,'HS Calculations'!G$70/4,FALSE)+NORMDIST(E246,'HS Calculations'!F$71,'HS Calculations'!G$71/4,FALSE)</f>
        <v>1.5763944554152494</v>
      </c>
      <c r="H246" s="161"/>
      <c r="I246" s="161"/>
      <c r="J246" s="161"/>
      <c r="K246" s="161"/>
      <c r="L246" s="161"/>
      <c r="M246" s="161"/>
      <c r="N246" s="161"/>
      <c r="O246" s="161"/>
      <c r="P246" s="161"/>
      <c r="Q246" s="161"/>
      <c r="R246" s="161"/>
      <c r="S246" s="161"/>
      <c r="T246" s="161"/>
      <c r="U246" s="161"/>
      <c r="V246" s="161"/>
      <c r="W246" s="161"/>
      <c r="X246" s="161"/>
    </row>
    <row r="247" spans="1:24" x14ac:dyDescent="0.55000000000000004">
      <c r="A247" s="161"/>
      <c r="B247" s="161"/>
      <c r="C247" s="161"/>
      <c r="D247" s="95">
        <v>159</v>
      </c>
      <c r="E247" s="96">
        <f t="shared" si="26"/>
        <v>9.5399999999999991</v>
      </c>
      <c r="F247" s="96">
        <f>NORMDIST(E247,'HS Calculations'!F$63,'HS Calculations'!G$63/4,FALSE)+NORMDIST(E247,'HS Calculations'!F$64,'HS Calculations'!G$64/4,FALSE)+NORMDIST(E247,'HS Calculations'!F$65,'HS Calculations'!G$65/4,FALSE)+NORMDIST(E247,'HS Calculations'!F$66,'HS Calculations'!G$66/4,FALSE)+NORMDIST(E247,'HS Calculations'!F$67,'HS Calculations'!G$67/4,FALSE)</f>
        <v>2.8931416437280414E-124</v>
      </c>
      <c r="G247" s="102">
        <f>NORMDIST(E247,'HS Calculations'!F$68,'HS Calculations'!G$68/4,FALSE)+NORMDIST(E247,'HS Calculations'!F$69,'HS Calculations'!G$69/4,FALSE)+NORMDIST(E247,'HS Calculations'!F$70,'HS Calculations'!G$70/4,FALSE)+NORMDIST(E247,'HS Calculations'!F$71,'HS Calculations'!G$71/4,FALSE)</f>
        <v>0.8459413185558925</v>
      </c>
      <c r="H247" s="161"/>
      <c r="I247" s="161"/>
      <c r="J247" s="161"/>
      <c r="K247" s="161"/>
      <c r="L247" s="161"/>
      <c r="M247" s="161"/>
      <c r="N247" s="161"/>
      <c r="O247" s="161"/>
      <c r="P247" s="161"/>
      <c r="Q247" s="161"/>
      <c r="R247" s="161"/>
      <c r="S247" s="161"/>
      <c r="T247" s="161"/>
      <c r="U247" s="161"/>
      <c r="V247" s="161"/>
      <c r="W247" s="161"/>
      <c r="X247" s="161"/>
    </row>
    <row r="248" spans="1:24" x14ac:dyDescent="0.55000000000000004">
      <c r="A248" s="161"/>
      <c r="B248" s="161"/>
      <c r="C248" s="161"/>
      <c r="D248" s="95">
        <v>160</v>
      </c>
      <c r="E248" s="96">
        <f t="shared" si="26"/>
        <v>9.6</v>
      </c>
      <c r="F248" s="96">
        <f>NORMDIST(E248,'HS Calculations'!F$63,'HS Calculations'!G$63/4,FALSE)+NORMDIST(E248,'HS Calculations'!F$64,'HS Calculations'!G$64/4,FALSE)+NORMDIST(E248,'HS Calculations'!F$65,'HS Calculations'!G$65/4,FALSE)+NORMDIST(E248,'HS Calculations'!F$66,'HS Calculations'!G$66/4,FALSE)+NORMDIST(E248,'HS Calculations'!F$67,'HS Calculations'!G$67/4,FALSE)</f>
        <v>3.1414037005359476E-121</v>
      </c>
      <c r="G248" s="102">
        <f>NORMDIST(E248,'HS Calculations'!F$68,'HS Calculations'!G$68/4,FALSE)+NORMDIST(E248,'HS Calculations'!F$69,'HS Calculations'!G$69/4,FALSE)+NORMDIST(E248,'HS Calculations'!F$70,'HS Calculations'!G$70/4,FALSE)+NORMDIST(E248,'HS Calculations'!F$71,'HS Calculations'!G$71/4,FALSE)</f>
        <v>0.36914815620974778</v>
      </c>
      <c r="H248" s="161"/>
      <c r="I248" s="161"/>
      <c r="J248" s="161"/>
      <c r="K248" s="161"/>
      <c r="L248" s="161"/>
      <c r="M248" s="161"/>
      <c r="N248" s="161"/>
      <c r="O248" s="161"/>
      <c r="P248" s="161"/>
      <c r="Q248" s="161"/>
      <c r="R248" s="161"/>
      <c r="S248" s="161"/>
      <c r="T248" s="161"/>
      <c r="U248" s="161"/>
      <c r="V248" s="161"/>
      <c r="W248" s="161"/>
      <c r="X248" s="161"/>
    </row>
    <row r="249" spans="1:24" x14ac:dyDescent="0.55000000000000004">
      <c r="A249" s="161"/>
      <c r="B249" s="161"/>
      <c r="C249" s="161"/>
      <c r="D249" s="95">
        <v>161</v>
      </c>
      <c r="E249" s="96">
        <f t="shared" si="26"/>
        <v>9.66</v>
      </c>
      <c r="F249" s="96">
        <f>NORMDIST(E249,'HS Calculations'!F$63,'HS Calculations'!G$63/4,FALSE)+NORMDIST(E249,'HS Calculations'!F$64,'HS Calculations'!G$64/4,FALSE)+NORMDIST(E249,'HS Calculations'!F$65,'HS Calculations'!G$65/4,FALSE)+NORMDIST(E249,'HS Calculations'!F$66,'HS Calculations'!G$66/4,FALSE)+NORMDIST(E249,'HS Calculations'!F$67,'HS Calculations'!G$67/4,FALSE)</f>
        <v>3.1275424647801832E-118</v>
      </c>
      <c r="G249" s="102">
        <f>NORMDIST(E249,'HS Calculations'!F$68,'HS Calculations'!G$68/4,FALSE)+NORMDIST(E249,'HS Calculations'!F$69,'HS Calculations'!G$69/4,FALSE)+NORMDIST(E249,'HS Calculations'!F$70,'HS Calculations'!G$70/4,FALSE)+NORMDIST(E249,'HS Calculations'!F$71,'HS Calculations'!G$71/4,FALSE)</f>
        <v>0.13099245931982748</v>
      </c>
      <c r="H249" s="161"/>
      <c r="I249" s="161"/>
      <c r="J249" s="161"/>
      <c r="K249" s="161"/>
      <c r="L249" s="161"/>
      <c r="M249" s="161"/>
      <c r="N249" s="161"/>
      <c r="O249" s="161"/>
      <c r="P249" s="161"/>
      <c r="Q249" s="161"/>
      <c r="R249" s="161"/>
      <c r="S249" s="161"/>
      <c r="T249" s="161"/>
      <c r="U249" s="161"/>
      <c r="V249" s="161"/>
      <c r="W249" s="161"/>
      <c r="X249" s="161"/>
    </row>
    <row r="250" spans="1:24" x14ac:dyDescent="0.55000000000000004">
      <c r="A250" s="161"/>
      <c r="B250" s="161"/>
      <c r="C250" s="161"/>
      <c r="D250" s="95">
        <v>162</v>
      </c>
      <c r="E250" s="96">
        <f t="shared" si="26"/>
        <v>9.7200000000000006</v>
      </c>
      <c r="F250" s="96">
        <f>NORMDIST(E250,'HS Calculations'!F$63,'HS Calculations'!G$63/4,FALSE)+NORMDIST(E250,'HS Calculations'!F$64,'HS Calculations'!G$64/4,FALSE)+NORMDIST(E250,'HS Calculations'!F$65,'HS Calculations'!G$65/4,FALSE)+NORMDIST(E250,'HS Calculations'!F$66,'HS Calculations'!G$66/4,FALSE)+NORMDIST(E250,'HS Calculations'!F$67,'HS Calculations'!G$67/4,FALSE)</f>
        <v>2.8550129922480137E-115</v>
      </c>
      <c r="G250" s="102">
        <f>NORMDIST(E250,'HS Calculations'!F$68,'HS Calculations'!G$68/4,FALSE)+NORMDIST(E250,'HS Calculations'!F$69,'HS Calculations'!G$69/4,FALSE)+NORMDIST(E250,'HS Calculations'!F$70,'HS Calculations'!G$70/4,FALSE)+NORMDIST(E250,'HS Calculations'!F$71,'HS Calculations'!G$71/4,FALSE)</f>
        <v>3.7798713161055618E-2</v>
      </c>
      <c r="H250" s="161"/>
      <c r="I250" s="161"/>
      <c r="J250" s="161"/>
      <c r="K250" s="161"/>
      <c r="L250" s="161"/>
      <c r="M250" s="161"/>
      <c r="N250" s="161"/>
      <c r="O250" s="161"/>
      <c r="P250" s="161"/>
      <c r="Q250" s="161"/>
      <c r="R250" s="161"/>
      <c r="S250" s="161"/>
      <c r="T250" s="161"/>
      <c r="U250" s="161"/>
      <c r="V250" s="161"/>
      <c r="W250" s="161"/>
      <c r="X250" s="161"/>
    </row>
    <row r="251" spans="1:24" x14ac:dyDescent="0.55000000000000004">
      <c r="A251" s="161"/>
      <c r="B251" s="161"/>
      <c r="C251" s="161"/>
      <c r="D251" s="95">
        <v>163</v>
      </c>
      <c r="E251" s="96">
        <f t="shared" si="26"/>
        <v>9.7799999999999994</v>
      </c>
      <c r="F251" s="96">
        <f>NORMDIST(E251,'HS Calculations'!F$63,'HS Calculations'!G$63/4,FALSE)+NORMDIST(E251,'HS Calculations'!F$64,'HS Calculations'!G$64/4,FALSE)+NORMDIST(E251,'HS Calculations'!F$65,'HS Calculations'!G$65/4,FALSE)+NORMDIST(E251,'HS Calculations'!F$66,'HS Calculations'!G$66/4,FALSE)+NORMDIST(E251,'HS Calculations'!F$67,'HS Calculations'!G$67/4,FALSE)</f>
        <v>2.3896724262544345E-112</v>
      </c>
      <c r="G251" s="102">
        <f>NORMDIST(E251,'HS Calculations'!F$68,'HS Calculations'!G$68/4,FALSE)+NORMDIST(E251,'HS Calculations'!F$69,'HS Calculations'!G$69/4,FALSE)+NORMDIST(E251,'HS Calculations'!F$70,'HS Calculations'!G$70/4,FALSE)+NORMDIST(E251,'HS Calculations'!F$71,'HS Calculations'!G$71/4,FALSE)</f>
        <v>8.8693717889071402E-3</v>
      </c>
      <c r="H251" s="161"/>
      <c r="I251" s="161"/>
      <c r="J251" s="161"/>
      <c r="K251" s="161"/>
      <c r="L251" s="161"/>
      <c r="M251" s="161"/>
      <c r="N251" s="161"/>
      <c r="O251" s="161"/>
      <c r="P251" s="161"/>
      <c r="Q251" s="161"/>
      <c r="R251" s="161"/>
      <c r="S251" s="161"/>
      <c r="T251" s="161"/>
      <c r="U251" s="161"/>
      <c r="V251" s="161"/>
      <c r="W251" s="161"/>
      <c r="X251" s="161"/>
    </row>
    <row r="252" spans="1:24" x14ac:dyDescent="0.55000000000000004">
      <c r="A252" s="161"/>
      <c r="B252" s="161"/>
      <c r="C252" s="161"/>
      <c r="D252" s="95">
        <v>164</v>
      </c>
      <c r="E252" s="96">
        <f t="shared" si="26"/>
        <v>9.84</v>
      </c>
      <c r="F252" s="96">
        <f>NORMDIST(E252,'HS Calculations'!F$63,'HS Calculations'!G$63/4,FALSE)+NORMDIST(E252,'HS Calculations'!F$64,'HS Calculations'!G$64/4,FALSE)+NORMDIST(E252,'HS Calculations'!F$65,'HS Calculations'!G$65/4,FALSE)+NORMDIST(E252,'HS Calculations'!F$66,'HS Calculations'!G$66/4,FALSE)+NORMDIST(E252,'HS Calculations'!F$67,'HS Calculations'!G$67/4,FALSE)</f>
        <v>1.8339777631116266E-109</v>
      </c>
      <c r="G252" s="102">
        <f>NORMDIST(E252,'HS Calculations'!F$68,'HS Calculations'!G$68/4,FALSE)+NORMDIST(E252,'HS Calculations'!F$69,'HS Calculations'!G$69/4,FALSE)+NORMDIST(E252,'HS Calculations'!F$70,'HS Calculations'!G$70/4,FALSE)+NORMDIST(E252,'HS Calculations'!F$71,'HS Calculations'!G$71/4,FALSE)</f>
        <v>1.6923642092744374E-3</v>
      </c>
      <c r="H252" s="161"/>
      <c r="I252" s="161"/>
      <c r="J252" s="161"/>
      <c r="K252" s="161"/>
      <c r="L252" s="161"/>
      <c r="M252" s="161"/>
      <c r="N252" s="161"/>
      <c r="O252" s="161"/>
      <c r="P252" s="161"/>
      <c r="Q252" s="161"/>
      <c r="R252" s="161"/>
      <c r="S252" s="161"/>
      <c r="T252" s="161"/>
      <c r="U252" s="161"/>
      <c r="V252" s="161"/>
      <c r="W252" s="161"/>
      <c r="X252" s="161"/>
    </row>
    <row r="253" spans="1:24" x14ac:dyDescent="0.55000000000000004">
      <c r="A253" s="161"/>
      <c r="B253" s="161"/>
      <c r="C253" s="161"/>
      <c r="D253" s="95">
        <v>165</v>
      </c>
      <c r="E253" s="96">
        <f t="shared" si="26"/>
        <v>9.9</v>
      </c>
      <c r="F253" s="96">
        <f>NORMDIST(E253,'HS Calculations'!F$63,'HS Calculations'!G$63/4,FALSE)+NORMDIST(E253,'HS Calculations'!F$64,'HS Calculations'!G$64/4,FALSE)+NORMDIST(E253,'HS Calculations'!F$65,'HS Calculations'!G$65/4,FALSE)+NORMDIST(E253,'HS Calculations'!F$66,'HS Calculations'!G$66/4,FALSE)+NORMDIST(E253,'HS Calculations'!F$67,'HS Calculations'!G$67/4,FALSE)</f>
        <v>1.2905509903126758E-106</v>
      </c>
      <c r="G253" s="102">
        <f>NORMDIST(E253,'HS Calculations'!F$68,'HS Calculations'!G$68/4,FALSE)+NORMDIST(E253,'HS Calculations'!F$69,'HS Calculations'!G$69/4,FALSE)+NORMDIST(E253,'HS Calculations'!F$70,'HS Calculations'!G$70/4,FALSE)+NORMDIST(E253,'HS Calculations'!F$71,'HS Calculations'!G$71/4,FALSE)</f>
        <v>2.6259105659906165E-4</v>
      </c>
      <c r="H253" s="161"/>
      <c r="I253" s="161"/>
      <c r="J253" s="161"/>
      <c r="K253" s="161"/>
      <c r="L253" s="161"/>
      <c r="M253" s="161"/>
      <c r="N253" s="161"/>
      <c r="O253" s="161"/>
      <c r="P253" s="161"/>
      <c r="Q253" s="161"/>
      <c r="R253" s="161"/>
      <c r="S253" s="161"/>
      <c r="T253" s="161"/>
      <c r="U253" s="161"/>
      <c r="V253" s="161"/>
      <c r="W253" s="161"/>
      <c r="X253" s="161"/>
    </row>
    <row r="254" spans="1:24" x14ac:dyDescent="0.55000000000000004">
      <c r="A254" s="161"/>
      <c r="B254" s="161"/>
      <c r="C254" s="161"/>
      <c r="D254" s="95">
        <v>166</v>
      </c>
      <c r="E254" s="96">
        <f t="shared" si="26"/>
        <v>9.9600000000000009</v>
      </c>
      <c r="F254" s="96">
        <f>NORMDIST(E254,'HS Calculations'!F$63,'HS Calculations'!G$63/4,FALSE)+NORMDIST(E254,'HS Calculations'!F$64,'HS Calculations'!G$64/4,FALSE)+NORMDIST(E254,'HS Calculations'!F$65,'HS Calculations'!G$65/4,FALSE)+NORMDIST(E254,'HS Calculations'!F$66,'HS Calculations'!G$66/4,FALSE)+NORMDIST(E254,'HS Calculations'!F$67,'HS Calculations'!G$67/4,FALSE)</f>
        <v>8.3268680150806606E-104</v>
      </c>
      <c r="G254" s="102">
        <f>NORMDIST(E254,'HS Calculations'!F$68,'HS Calculations'!G$68/4,FALSE)+NORMDIST(E254,'HS Calculations'!F$69,'HS Calculations'!G$69/4,FALSE)+NORMDIST(E254,'HS Calculations'!F$70,'HS Calculations'!G$70/4,FALSE)+NORMDIST(E254,'HS Calculations'!F$71,'HS Calculations'!G$71/4,FALSE)</f>
        <v>3.3132267249423852E-5</v>
      </c>
      <c r="H254" s="161"/>
      <c r="I254" s="161"/>
      <c r="J254" s="161"/>
      <c r="K254" s="161"/>
      <c r="L254" s="161"/>
      <c r="M254" s="161"/>
      <c r="N254" s="161"/>
      <c r="O254" s="161"/>
      <c r="P254" s="161"/>
      <c r="Q254" s="161"/>
      <c r="R254" s="161"/>
      <c r="S254" s="161"/>
      <c r="T254" s="161"/>
      <c r="U254" s="161"/>
      <c r="V254" s="161"/>
      <c r="W254" s="161"/>
      <c r="X254" s="161"/>
    </row>
    <row r="255" spans="1:24" x14ac:dyDescent="0.55000000000000004">
      <c r="A255" s="161"/>
      <c r="B255" s="161"/>
      <c r="C255" s="161"/>
      <c r="D255" s="95">
        <v>167</v>
      </c>
      <c r="E255" s="96">
        <f t="shared" si="26"/>
        <v>10.02</v>
      </c>
      <c r="F255" s="96">
        <f>NORMDIST(E255,'HS Calculations'!F$63,'HS Calculations'!G$63/4,FALSE)+NORMDIST(E255,'HS Calculations'!F$64,'HS Calculations'!G$64/4,FALSE)+NORMDIST(E255,'HS Calculations'!F$65,'HS Calculations'!G$65/4,FALSE)+NORMDIST(E255,'HS Calculations'!F$66,'HS Calculations'!G$66/4,FALSE)+NORMDIST(E255,'HS Calculations'!F$67,'HS Calculations'!G$67/4,FALSE)</f>
        <v>4.9262177319424183E-101</v>
      </c>
      <c r="G255" s="102">
        <f>NORMDIST(E255,'HS Calculations'!F$68,'HS Calculations'!G$68/4,FALSE)+NORMDIST(E255,'HS Calculations'!F$69,'HS Calculations'!G$69/4,FALSE)+NORMDIST(E255,'HS Calculations'!F$70,'HS Calculations'!G$70/4,FALSE)+NORMDIST(E255,'HS Calculations'!F$71,'HS Calculations'!G$71/4,FALSE)</f>
        <v>3.3994409952287427E-6</v>
      </c>
      <c r="H255" s="161"/>
      <c r="I255" s="161"/>
      <c r="J255" s="161"/>
      <c r="K255" s="161"/>
      <c r="L255" s="161"/>
      <c r="M255" s="161"/>
      <c r="N255" s="161"/>
      <c r="O255" s="161"/>
      <c r="P255" s="161"/>
      <c r="Q255" s="161"/>
      <c r="R255" s="161"/>
      <c r="S255" s="161"/>
      <c r="T255" s="161"/>
      <c r="U255" s="161"/>
      <c r="V255" s="161"/>
      <c r="W255" s="161"/>
      <c r="X255" s="161"/>
    </row>
    <row r="256" spans="1:24" x14ac:dyDescent="0.55000000000000004">
      <c r="A256" s="161"/>
      <c r="B256" s="161"/>
      <c r="C256" s="161"/>
      <c r="D256" s="95">
        <v>168</v>
      </c>
      <c r="E256" s="96">
        <f t="shared" si="26"/>
        <v>10.08</v>
      </c>
      <c r="F256" s="96">
        <f>NORMDIST(E256,'HS Calculations'!F$63,'HS Calculations'!G$63/4,FALSE)+NORMDIST(E256,'HS Calculations'!F$64,'HS Calculations'!G$64/4,FALSE)+NORMDIST(E256,'HS Calculations'!F$65,'HS Calculations'!G$65/4,FALSE)+NORMDIST(E256,'HS Calculations'!F$66,'HS Calculations'!G$66/4,FALSE)+NORMDIST(E256,'HS Calculations'!F$67,'HS Calculations'!G$67/4,FALSE)</f>
        <v>2.6722121543614223E-98</v>
      </c>
      <c r="G256" s="102">
        <f>NORMDIST(E256,'HS Calculations'!F$68,'HS Calculations'!G$68/4,FALSE)+NORMDIST(E256,'HS Calculations'!F$69,'HS Calculations'!G$69/4,FALSE)+NORMDIST(E256,'HS Calculations'!F$70,'HS Calculations'!G$70/4,FALSE)+NORMDIST(E256,'HS Calculations'!F$71,'HS Calculations'!G$71/4,FALSE)</f>
        <v>2.8362792366076287E-7</v>
      </c>
      <c r="H256" s="161"/>
      <c r="I256" s="161"/>
      <c r="J256" s="161"/>
      <c r="K256" s="161"/>
      <c r="L256" s="161"/>
      <c r="M256" s="161"/>
      <c r="N256" s="161"/>
      <c r="O256" s="161"/>
      <c r="P256" s="161"/>
      <c r="Q256" s="161"/>
      <c r="R256" s="161"/>
      <c r="S256" s="161"/>
      <c r="T256" s="161"/>
      <c r="U256" s="161"/>
      <c r="V256" s="161"/>
      <c r="W256" s="161"/>
      <c r="X256" s="161"/>
    </row>
    <row r="257" spans="1:24" x14ac:dyDescent="0.55000000000000004">
      <c r="A257" s="161"/>
      <c r="B257" s="161"/>
      <c r="C257" s="161"/>
      <c r="D257" s="95">
        <v>169</v>
      </c>
      <c r="E257" s="96">
        <f t="shared" si="26"/>
        <v>10.14</v>
      </c>
      <c r="F257" s="96">
        <f>NORMDIST(E257,'HS Calculations'!F$63,'HS Calculations'!G$63/4,FALSE)+NORMDIST(E257,'HS Calculations'!F$64,'HS Calculations'!G$64/4,FALSE)+NORMDIST(E257,'HS Calculations'!F$65,'HS Calculations'!G$65/4,FALSE)+NORMDIST(E257,'HS Calculations'!F$66,'HS Calculations'!G$66/4,FALSE)+NORMDIST(E257,'HS Calculations'!F$67,'HS Calculations'!G$67/4,FALSE)</f>
        <v>1.3290878154529861E-95</v>
      </c>
      <c r="G257" s="102">
        <f>NORMDIST(E257,'HS Calculations'!F$68,'HS Calculations'!G$68/4,FALSE)+NORMDIST(E257,'HS Calculations'!F$69,'HS Calculations'!G$69/4,FALSE)+NORMDIST(E257,'HS Calculations'!F$70,'HS Calculations'!G$70/4,FALSE)+NORMDIST(E257,'HS Calculations'!F$71,'HS Calculations'!G$71/4,FALSE)</f>
        <v>1.9243124533549841E-8</v>
      </c>
      <c r="H257" s="161"/>
      <c r="I257" s="161"/>
      <c r="J257" s="161"/>
      <c r="K257" s="161"/>
      <c r="L257" s="161"/>
      <c r="M257" s="161"/>
      <c r="N257" s="161"/>
      <c r="O257" s="161"/>
      <c r="P257" s="161"/>
      <c r="Q257" s="161"/>
      <c r="R257" s="161"/>
      <c r="S257" s="161"/>
      <c r="T257" s="161"/>
      <c r="U257" s="161"/>
      <c r="V257" s="161"/>
      <c r="W257" s="161"/>
      <c r="X257" s="161"/>
    </row>
    <row r="258" spans="1:24" x14ac:dyDescent="0.55000000000000004">
      <c r="A258" s="161"/>
      <c r="B258" s="161"/>
      <c r="C258" s="161"/>
      <c r="D258" s="95">
        <v>170</v>
      </c>
      <c r="E258" s="96">
        <f t="shared" si="26"/>
        <v>10.199999999999999</v>
      </c>
      <c r="F258" s="96">
        <f>NORMDIST(E258,'HS Calculations'!F$63,'HS Calculations'!G$63/4,FALSE)+NORMDIST(E258,'HS Calculations'!F$64,'HS Calculations'!G$64/4,FALSE)+NORMDIST(E258,'HS Calculations'!F$65,'HS Calculations'!G$65/4,FALSE)+NORMDIST(E258,'HS Calculations'!F$66,'HS Calculations'!G$66/4,FALSE)+NORMDIST(E258,'HS Calculations'!F$67,'HS Calculations'!G$67/4,FALSE)</f>
        <v>6.0612448458997961E-93</v>
      </c>
      <c r="G258" s="102">
        <f>NORMDIST(E258,'HS Calculations'!F$68,'HS Calculations'!G$68/4,FALSE)+NORMDIST(E258,'HS Calculations'!F$69,'HS Calculations'!G$69/4,FALSE)+NORMDIST(E258,'HS Calculations'!F$70,'HS Calculations'!G$70/4,FALSE)+NORMDIST(E258,'HS Calculations'!F$71,'HS Calculations'!G$71/4,FALSE)</f>
        <v>1.061664563917685E-9</v>
      </c>
      <c r="H258" s="161"/>
      <c r="I258" s="161"/>
      <c r="J258" s="161"/>
      <c r="K258" s="161"/>
      <c r="L258" s="161"/>
      <c r="M258" s="161"/>
      <c r="N258" s="161"/>
      <c r="O258" s="161"/>
      <c r="P258" s="161"/>
      <c r="Q258" s="161"/>
      <c r="R258" s="161"/>
      <c r="S258" s="161"/>
      <c r="T258" s="161"/>
      <c r="U258" s="161"/>
      <c r="V258" s="161"/>
      <c r="W258" s="161"/>
      <c r="X258" s="161"/>
    </row>
    <row r="259" spans="1:24" x14ac:dyDescent="0.55000000000000004">
      <c r="A259" s="161"/>
      <c r="B259" s="161"/>
      <c r="C259" s="161"/>
      <c r="D259" s="95">
        <v>171</v>
      </c>
      <c r="E259" s="96">
        <f t="shared" si="26"/>
        <v>10.26</v>
      </c>
      <c r="F259" s="96">
        <f>NORMDIST(E259,'HS Calculations'!F$63,'HS Calculations'!G$63/4,FALSE)+NORMDIST(E259,'HS Calculations'!F$64,'HS Calculations'!G$64/4,FALSE)+NORMDIST(E259,'HS Calculations'!F$65,'HS Calculations'!G$65/4,FALSE)+NORMDIST(E259,'HS Calculations'!F$66,'HS Calculations'!G$66/4,FALSE)+NORMDIST(E259,'HS Calculations'!F$67,'HS Calculations'!G$67/4,FALSE)</f>
        <v>2.5345180516256841E-90</v>
      </c>
      <c r="G259" s="102">
        <f>NORMDIST(E259,'HS Calculations'!F$68,'HS Calculations'!G$68/4,FALSE)+NORMDIST(E259,'HS Calculations'!F$69,'HS Calculations'!G$69/4,FALSE)+NORMDIST(E259,'HS Calculations'!F$70,'HS Calculations'!G$70/4,FALSE)+NORMDIST(E259,'HS Calculations'!F$71,'HS Calculations'!G$71/4,FALSE)</f>
        <v>4.7630394620821302E-11</v>
      </c>
      <c r="H259" s="161"/>
      <c r="I259" s="161"/>
      <c r="J259" s="161"/>
      <c r="K259" s="161"/>
      <c r="L259" s="161"/>
      <c r="M259" s="161"/>
      <c r="N259" s="161"/>
      <c r="O259" s="161"/>
      <c r="P259" s="161"/>
      <c r="Q259" s="161"/>
      <c r="R259" s="161"/>
      <c r="S259" s="161"/>
      <c r="T259" s="161"/>
      <c r="U259" s="161"/>
      <c r="V259" s="161"/>
      <c r="W259" s="161"/>
      <c r="X259" s="161"/>
    </row>
    <row r="260" spans="1:24" x14ac:dyDescent="0.55000000000000004">
      <c r="A260" s="161"/>
      <c r="B260" s="161"/>
      <c r="C260" s="161"/>
      <c r="D260" s="95">
        <v>172</v>
      </c>
      <c r="E260" s="96">
        <f t="shared" si="26"/>
        <v>10.32</v>
      </c>
      <c r="F260" s="96">
        <f>NORMDIST(E260,'HS Calculations'!F$63,'HS Calculations'!G$63/4,FALSE)+NORMDIST(E260,'HS Calculations'!F$64,'HS Calculations'!G$64/4,FALSE)+NORMDIST(E260,'HS Calculations'!F$65,'HS Calculations'!G$65/4,FALSE)+NORMDIST(E260,'HS Calculations'!F$66,'HS Calculations'!G$66/4,FALSE)+NORMDIST(E260,'HS Calculations'!F$67,'HS Calculations'!G$67/4,FALSE)</f>
        <v>9.7174957498266061E-88</v>
      </c>
      <c r="G260" s="102">
        <f>NORMDIST(E260,'HS Calculations'!F$68,'HS Calculations'!G$68/4,FALSE)+NORMDIST(E260,'HS Calculations'!F$69,'HS Calculations'!G$69/4,FALSE)+NORMDIST(E260,'HS Calculations'!F$70,'HS Calculations'!G$70/4,FALSE)+NORMDIST(E260,'HS Calculations'!F$71,'HS Calculations'!G$71/4,FALSE)</f>
        <v>1.7376654420745081E-12</v>
      </c>
      <c r="H260" s="161"/>
      <c r="I260" s="161"/>
      <c r="J260" s="161"/>
      <c r="K260" s="161"/>
      <c r="L260" s="161"/>
      <c r="M260" s="161"/>
      <c r="N260" s="161"/>
      <c r="O260" s="161"/>
      <c r="P260" s="161"/>
      <c r="Q260" s="161"/>
      <c r="R260" s="161"/>
      <c r="S260" s="161"/>
      <c r="T260" s="161"/>
      <c r="U260" s="161"/>
      <c r="V260" s="161"/>
      <c r="W260" s="161"/>
      <c r="X260" s="161"/>
    </row>
    <row r="261" spans="1:24" x14ac:dyDescent="0.55000000000000004">
      <c r="A261" s="161"/>
      <c r="B261" s="161"/>
      <c r="C261" s="161"/>
      <c r="D261" s="95">
        <v>173</v>
      </c>
      <c r="E261" s="96">
        <f t="shared" si="26"/>
        <v>10.38</v>
      </c>
      <c r="F261" s="96">
        <f>NORMDIST(E261,'HS Calculations'!F$63,'HS Calculations'!G$63/4,FALSE)+NORMDIST(E261,'HS Calculations'!F$64,'HS Calculations'!G$64/4,FALSE)+NORMDIST(E261,'HS Calculations'!F$65,'HS Calculations'!G$65/4,FALSE)+NORMDIST(E261,'HS Calculations'!F$66,'HS Calculations'!G$66/4,FALSE)+NORMDIST(E261,'HS Calculations'!F$67,'HS Calculations'!G$67/4,FALSE)</f>
        <v>3.4161642196064425E-85</v>
      </c>
      <c r="G261" s="102">
        <f>NORMDIST(E261,'HS Calculations'!F$68,'HS Calculations'!G$68/4,FALSE)+NORMDIST(E261,'HS Calculations'!F$69,'HS Calculations'!G$69/4,FALSE)+NORMDIST(E261,'HS Calculations'!F$70,'HS Calculations'!G$70/4,FALSE)+NORMDIST(E261,'HS Calculations'!F$71,'HS Calculations'!G$71/4,FALSE)</f>
        <v>5.1550546673411561E-14</v>
      </c>
      <c r="H261" s="161"/>
      <c r="I261" s="161"/>
      <c r="J261" s="161"/>
      <c r="K261" s="161"/>
      <c r="L261" s="161"/>
      <c r="M261" s="161"/>
      <c r="N261" s="161"/>
      <c r="O261" s="161"/>
      <c r="P261" s="161"/>
      <c r="Q261" s="161"/>
      <c r="R261" s="161"/>
      <c r="S261" s="161"/>
      <c r="T261" s="161"/>
      <c r="U261" s="161"/>
      <c r="V261" s="161"/>
      <c r="W261" s="161"/>
      <c r="X261" s="161"/>
    </row>
    <row r="262" spans="1:24" x14ac:dyDescent="0.55000000000000004">
      <c r="A262" s="161"/>
      <c r="B262" s="161"/>
      <c r="C262" s="161"/>
      <c r="D262" s="95">
        <v>174</v>
      </c>
      <c r="E262" s="96">
        <f t="shared" si="26"/>
        <v>10.44</v>
      </c>
      <c r="F262" s="96">
        <f>NORMDIST(E262,'HS Calculations'!F$63,'HS Calculations'!G$63/4,FALSE)+NORMDIST(E262,'HS Calculations'!F$64,'HS Calculations'!G$64/4,FALSE)+NORMDIST(E262,'HS Calculations'!F$65,'HS Calculations'!G$65/4,FALSE)+NORMDIST(E262,'HS Calculations'!F$66,'HS Calculations'!G$66/4,FALSE)+NORMDIST(E262,'HS Calculations'!F$67,'HS Calculations'!G$67/4,FALSE)</f>
        <v>1.101155188832497E-82</v>
      </c>
      <c r="G262" s="102">
        <f>NORMDIST(E262,'HS Calculations'!F$68,'HS Calculations'!G$68/4,FALSE)+NORMDIST(E262,'HS Calculations'!F$69,'HS Calculations'!G$69/4,FALSE)+NORMDIST(E262,'HS Calculations'!F$70,'HS Calculations'!G$70/4,FALSE)+NORMDIST(E262,'HS Calculations'!F$71,'HS Calculations'!G$71/4,FALSE)</f>
        <v>1.2436137430714055E-15</v>
      </c>
      <c r="H262" s="161"/>
      <c r="I262" s="161"/>
      <c r="J262" s="161"/>
      <c r="K262" s="161"/>
      <c r="L262" s="161"/>
      <c r="M262" s="161"/>
      <c r="N262" s="161"/>
      <c r="O262" s="161"/>
      <c r="P262" s="161"/>
      <c r="Q262" s="161"/>
      <c r="R262" s="161"/>
      <c r="S262" s="161"/>
      <c r="T262" s="161"/>
      <c r="U262" s="161"/>
      <c r="V262" s="161"/>
      <c r="W262" s="161"/>
      <c r="X262" s="161"/>
    </row>
    <row r="263" spans="1:24" x14ac:dyDescent="0.55000000000000004">
      <c r="A263" s="161"/>
      <c r="B263" s="161"/>
      <c r="C263" s="161"/>
      <c r="D263" s="95">
        <v>175</v>
      </c>
      <c r="E263" s="96">
        <f t="shared" si="26"/>
        <v>10.5</v>
      </c>
      <c r="F263" s="96">
        <f>NORMDIST(E263,'HS Calculations'!F$63,'HS Calculations'!G$63/4,FALSE)+NORMDIST(E263,'HS Calculations'!F$64,'HS Calculations'!G$64/4,FALSE)+NORMDIST(E263,'HS Calculations'!F$65,'HS Calculations'!G$65/4,FALSE)+NORMDIST(E263,'HS Calculations'!F$66,'HS Calculations'!G$66/4,FALSE)+NORMDIST(E263,'HS Calculations'!F$67,'HS Calculations'!G$67/4,FALSE)</f>
        <v>3.2544959036739754E-80</v>
      </c>
      <c r="G263" s="102">
        <f>NORMDIST(E263,'HS Calculations'!F$68,'HS Calculations'!G$68/4,FALSE)+NORMDIST(E263,'HS Calculations'!F$69,'HS Calculations'!G$69/4,FALSE)+NORMDIST(E263,'HS Calculations'!F$70,'HS Calculations'!G$70/4,FALSE)+NORMDIST(E263,'HS Calculations'!F$71,'HS Calculations'!G$71/4,FALSE)</f>
        <v>2.4396238864052932E-17</v>
      </c>
      <c r="H263" s="161"/>
      <c r="I263" s="161"/>
      <c r="J263" s="161"/>
      <c r="K263" s="161"/>
      <c r="L263" s="161"/>
      <c r="M263" s="161"/>
      <c r="N263" s="161"/>
      <c r="O263" s="161"/>
      <c r="P263" s="161"/>
      <c r="Q263" s="161"/>
      <c r="R263" s="161"/>
      <c r="S263" s="161"/>
      <c r="T263" s="161"/>
      <c r="U263" s="161"/>
      <c r="V263" s="161"/>
      <c r="W263" s="161"/>
      <c r="X263" s="161"/>
    </row>
    <row r="264" spans="1:24" x14ac:dyDescent="0.55000000000000004">
      <c r="A264" s="161"/>
      <c r="B264" s="161"/>
      <c r="C264" s="161"/>
      <c r="D264" s="95">
        <v>176</v>
      </c>
      <c r="E264" s="96">
        <f t="shared" si="26"/>
        <v>10.56</v>
      </c>
      <c r="F264" s="96">
        <f>NORMDIST(E264,'HS Calculations'!F$63,'HS Calculations'!G$63/4,FALSE)+NORMDIST(E264,'HS Calculations'!F$64,'HS Calculations'!G$64/4,FALSE)+NORMDIST(E264,'HS Calculations'!F$65,'HS Calculations'!G$65/4,FALSE)+NORMDIST(E264,'HS Calculations'!F$66,'HS Calculations'!G$66/4,FALSE)+NORMDIST(E264,'HS Calculations'!F$67,'HS Calculations'!G$67/4,FALSE)</f>
        <v>8.8195075951640183E-78</v>
      </c>
      <c r="G264" s="102">
        <f>NORMDIST(E264,'HS Calculations'!F$68,'HS Calculations'!G$68/4,FALSE)+NORMDIST(E264,'HS Calculations'!F$69,'HS Calculations'!G$69/4,FALSE)+NORMDIST(E264,'HS Calculations'!F$70,'HS Calculations'!G$70/4,FALSE)+NORMDIST(E264,'HS Calculations'!F$71,'HS Calculations'!G$71/4,FALSE)</f>
        <v>3.8917538847093703E-19</v>
      </c>
      <c r="H264" s="161"/>
      <c r="I264" s="161"/>
      <c r="J264" s="161"/>
      <c r="K264" s="161"/>
      <c r="L264" s="161"/>
      <c r="M264" s="161"/>
      <c r="N264" s="161"/>
      <c r="O264" s="161"/>
      <c r="P264" s="161"/>
      <c r="Q264" s="161"/>
      <c r="R264" s="161"/>
      <c r="S264" s="161"/>
      <c r="T264" s="161"/>
      <c r="U264" s="161"/>
      <c r="V264" s="161"/>
      <c r="W264" s="161"/>
      <c r="X264" s="161"/>
    </row>
    <row r="265" spans="1:24" x14ac:dyDescent="0.55000000000000004">
      <c r="A265" s="161"/>
      <c r="B265" s="161"/>
      <c r="C265" s="161"/>
      <c r="D265" s="95">
        <v>177</v>
      </c>
      <c r="E265" s="96">
        <f t="shared" si="26"/>
        <v>10.62</v>
      </c>
      <c r="F265" s="96">
        <f>NORMDIST(E265,'HS Calculations'!F$63,'HS Calculations'!G$63/4,FALSE)+NORMDIST(E265,'HS Calculations'!F$64,'HS Calculations'!G$64/4,FALSE)+NORMDIST(E265,'HS Calculations'!F$65,'HS Calculations'!G$65/4,FALSE)+NORMDIST(E265,'HS Calculations'!F$66,'HS Calculations'!G$66/4,FALSE)+NORMDIST(E265,'HS Calculations'!F$67,'HS Calculations'!G$67/4,FALSE)</f>
        <v>2.1914439009578368E-75</v>
      </c>
      <c r="G265" s="102">
        <f>NORMDIST(E265,'HS Calculations'!F$68,'HS Calculations'!G$68/4,FALSE)+NORMDIST(E265,'HS Calculations'!F$69,'HS Calculations'!G$69/4,FALSE)+NORMDIST(E265,'HS Calculations'!F$70,'HS Calculations'!G$70/4,FALSE)+NORMDIST(E265,'HS Calculations'!F$71,'HS Calculations'!G$71/4,FALSE)</f>
        <v>5.0483910119736944E-21</v>
      </c>
      <c r="H265" s="161"/>
      <c r="I265" s="161"/>
      <c r="J265" s="161"/>
      <c r="K265" s="161"/>
      <c r="L265" s="161"/>
      <c r="M265" s="161"/>
      <c r="N265" s="161"/>
      <c r="O265" s="161"/>
      <c r="P265" s="161"/>
      <c r="Q265" s="161"/>
      <c r="R265" s="161"/>
      <c r="S265" s="161"/>
      <c r="T265" s="161"/>
      <c r="U265" s="161"/>
      <c r="V265" s="161"/>
      <c r="W265" s="161"/>
      <c r="X265" s="161"/>
    </row>
    <row r="266" spans="1:24" x14ac:dyDescent="0.55000000000000004">
      <c r="A266" s="161"/>
      <c r="B266" s="161"/>
      <c r="C266" s="161"/>
      <c r="D266" s="95">
        <v>178</v>
      </c>
      <c r="E266" s="96">
        <f t="shared" si="26"/>
        <v>10.68</v>
      </c>
      <c r="F266" s="96">
        <f>NORMDIST(E266,'HS Calculations'!F$63,'HS Calculations'!G$63/4,FALSE)+NORMDIST(E266,'HS Calculations'!F$64,'HS Calculations'!G$64/4,FALSE)+NORMDIST(E266,'HS Calculations'!F$65,'HS Calculations'!G$65/4,FALSE)+NORMDIST(E266,'HS Calculations'!F$66,'HS Calculations'!G$66/4,FALSE)+NORMDIST(E266,'HS Calculations'!F$67,'HS Calculations'!G$67/4,FALSE)</f>
        <v>4.9927726006687757E-73</v>
      </c>
      <c r="G266" s="102">
        <f>NORMDIST(E266,'HS Calculations'!F$68,'HS Calculations'!G$68/4,FALSE)+NORMDIST(E266,'HS Calculations'!F$69,'HS Calculations'!G$69/4,FALSE)+NORMDIST(E266,'HS Calculations'!F$70,'HS Calculations'!G$70/4,FALSE)+NORMDIST(E266,'HS Calculations'!F$71,'HS Calculations'!G$71/4,FALSE)</f>
        <v>5.3253202318465699E-23</v>
      </c>
      <c r="H266" s="161"/>
      <c r="I266" s="161"/>
      <c r="J266" s="161"/>
      <c r="K266" s="161"/>
      <c r="L266" s="161"/>
      <c r="M266" s="161"/>
      <c r="N266" s="161"/>
      <c r="O266" s="161"/>
      <c r="P266" s="161"/>
      <c r="Q266" s="161"/>
      <c r="R266" s="161"/>
      <c r="S266" s="161"/>
      <c r="T266" s="161"/>
      <c r="U266" s="161"/>
      <c r="V266" s="161"/>
      <c r="W266" s="161"/>
      <c r="X266" s="161"/>
    </row>
    <row r="267" spans="1:24" x14ac:dyDescent="0.55000000000000004">
      <c r="A267" s="161"/>
      <c r="B267" s="161"/>
      <c r="C267" s="161"/>
      <c r="D267" s="95">
        <v>179</v>
      </c>
      <c r="E267" s="96">
        <f t="shared" si="26"/>
        <v>10.74</v>
      </c>
      <c r="F267" s="96">
        <f>NORMDIST(E267,'HS Calculations'!F$63,'HS Calculations'!G$63/4,FALSE)+NORMDIST(E267,'HS Calculations'!F$64,'HS Calculations'!G$64/4,FALSE)+NORMDIST(E267,'HS Calculations'!F$65,'HS Calculations'!G$65/4,FALSE)+NORMDIST(E267,'HS Calculations'!F$66,'HS Calculations'!G$66/4,FALSE)+NORMDIST(E267,'HS Calculations'!F$67,'HS Calculations'!G$67/4,FALSE)</f>
        <v>1.0429863498880667E-70</v>
      </c>
      <c r="G267" s="102">
        <f>NORMDIST(E267,'HS Calculations'!F$68,'HS Calculations'!G$68/4,FALSE)+NORMDIST(E267,'HS Calculations'!F$69,'HS Calculations'!G$69/4,FALSE)+NORMDIST(E267,'HS Calculations'!F$70,'HS Calculations'!G$70/4,FALSE)+NORMDIST(E267,'HS Calculations'!F$71,'HS Calculations'!G$71/4,FALSE)</f>
        <v>4.5679737448193707E-25</v>
      </c>
      <c r="H267" s="161"/>
      <c r="I267" s="161"/>
      <c r="J267" s="161"/>
      <c r="K267" s="161"/>
      <c r="L267" s="161"/>
      <c r="M267" s="161"/>
      <c r="N267" s="161"/>
      <c r="O267" s="161"/>
      <c r="P267" s="161"/>
      <c r="Q267" s="161"/>
      <c r="R267" s="161"/>
      <c r="S267" s="161"/>
      <c r="T267" s="161"/>
      <c r="U267" s="161"/>
      <c r="V267" s="161"/>
      <c r="W267" s="161"/>
      <c r="X267" s="161"/>
    </row>
    <row r="268" spans="1:24" x14ac:dyDescent="0.55000000000000004">
      <c r="A268" s="161"/>
      <c r="B268" s="161"/>
      <c r="C268" s="161"/>
      <c r="D268" s="95">
        <v>180</v>
      </c>
      <c r="E268" s="96">
        <f t="shared" si="26"/>
        <v>10.8</v>
      </c>
      <c r="F268" s="96">
        <f>NORMDIST(E268,'HS Calculations'!F$63,'HS Calculations'!G$63/4,FALSE)+NORMDIST(E268,'HS Calculations'!F$64,'HS Calculations'!G$64/4,FALSE)+NORMDIST(E268,'HS Calculations'!F$65,'HS Calculations'!G$65/4,FALSE)+NORMDIST(E268,'HS Calculations'!F$66,'HS Calculations'!G$66/4,FALSE)+NORMDIST(E268,'HS Calculations'!F$67,'HS Calculations'!G$67/4,FALSE)</f>
        <v>1.997748773315987E-68</v>
      </c>
      <c r="G268" s="102">
        <f>NORMDIST(E268,'HS Calculations'!F$68,'HS Calculations'!G$68/4,FALSE)+NORMDIST(E268,'HS Calculations'!F$69,'HS Calculations'!G$69/4,FALSE)+NORMDIST(E268,'HS Calculations'!F$70,'HS Calculations'!G$70/4,FALSE)+NORMDIST(E268,'HS Calculations'!F$71,'HS Calculations'!G$71/4,FALSE)</f>
        <v>3.1862995044134928E-27</v>
      </c>
      <c r="H268" s="161"/>
      <c r="I268" s="161"/>
      <c r="J268" s="161"/>
      <c r="K268" s="161"/>
      <c r="L268" s="161"/>
      <c r="M268" s="161"/>
      <c r="N268" s="161"/>
      <c r="O268" s="161"/>
      <c r="P268" s="161"/>
      <c r="Q268" s="161"/>
      <c r="R268" s="161"/>
      <c r="S268" s="161"/>
      <c r="T268" s="161"/>
      <c r="U268" s="161"/>
      <c r="V268" s="161"/>
      <c r="W268" s="161"/>
      <c r="X268" s="161"/>
    </row>
    <row r="269" spans="1:24" x14ac:dyDescent="0.55000000000000004">
      <c r="A269" s="161"/>
      <c r="B269" s="161"/>
      <c r="C269" s="161"/>
      <c r="D269" s="95">
        <v>181</v>
      </c>
      <c r="E269" s="96">
        <f t="shared" si="26"/>
        <v>10.86</v>
      </c>
      <c r="F269" s="96">
        <f>NORMDIST(E269,'HS Calculations'!F$63,'HS Calculations'!G$63/4,FALSE)+NORMDIST(E269,'HS Calculations'!F$64,'HS Calculations'!G$64/4,FALSE)+NORMDIST(E269,'HS Calculations'!F$65,'HS Calculations'!G$65/4,FALSE)+NORMDIST(E269,'HS Calculations'!F$66,'HS Calculations'!G$66/4,FALSE)+NORMDIST(E269,'HS Calculations'!F$67,'HS Calculations'!G$67/4,FALSE)</f>
        <v>3.5085569509111507E-66</v>
      </c>
      <c r="G269" s="102">
        <f>NORMDIST(E269,'HS Calculations'!F$68,'HS Calculations'!G$68/4,FALSE)+NORMDIST(E269,'HS Calculations'!F$69,'HS Calculations'!G$69/4,FALSE)+NORMDIST(E269,'HS Calculations'!F$70,'HS Calculations'!G$70/4,FALSE)+NORMDIST(E269,'HS Calculations'!F$71,'HS Calculations'!G$71/4,FALSE)</f>
        <v>1.8073186056658561E-29</v>
      </c>
      <c r="H269" s="161"/>
      <c r="I269" s="161"/>
      <c r="J269" s="161"/>
      <c r="K269" s="161"/>
      <c r="L269" s="161"/>
      <c r="M269" s="161"/>
      <c r="N269" s="161"/>
      <c r="O269" s="161"/>
      <c r="P269" s="161"/>
      <c r="Q269" s="161"/>
      <c r="R269" s="161"/>
      <c r="S269" s="161"/>
      <c r="T269" s="161"/>
      <c r="U269" s="161"/>
      <c r="V269" s="161"/>
      <c r="W269" s="161"/>
      <c r="X269" s="161"/>
    </row>
    <row r="270" spans="1:24" x14ac:dyDescent="0.55000000000000004">
      <c r="A270" s="161"/>
      <c r="B270" s="161"/>
      <c r="C270" s="161"/>
      <c r="D270" s="95">
        <v>182</v>
      </c>
      <c r="E270" s="96">
        <f t="shared" si="26"/>
        <v>10.92</v>
      </c>
      <c r="F270" s="96">
        <f>NORMDIST(E270,'HS Calculations'!F$63,'HS Calculations'!G$63/4,FALSE)+NORMDIST(E270,'HS Calculations'!F$64,'HS Calculations'!G$64/4,FALSE)+NORMDIST(E270,'HS Calculations'!F$65,'HS Calculations'!G$65/4,FALSE)+NORMDIST(E270,'HS Calculations'!F$66,'HS Calculations'!G$66/4,FALSE)+NORMDIST(E270,'HS Calculations'!F$67,'HS Calculations'!G$67/4,FALSE)</f>
        <v>5.6499108846050196E-64</v>
      </c>
      <c r="G270" s="102">
        <f>NORMDIST(E270,'HS Calculations'!F$68,'HS Calculations'!G$68/4,FALSE)+NORMDIST(E270,'HS Calculations'!F$69,'HS Calculations'!G$69/4,FALSE)+NORMDIST(E270,'HS Calculations'!F$70,'HS Calculations'!G$70/4,FALSE)+NORMDIST(E270,'HS Calculations'!F$71,'HS Calculations'!G$71/4,FALSE)</f>
        <v>8.3361970059158961E-32</v>
      </c>
      <c r="H270" s="161"/>
      <c r="I270" s="161"/>
      <c r="J270" s="161"/>
      <c r="K270" s="161"/>
      <c r="L270" s="161"/>
      <c r="M270" s="161"/>
      <c r="N270" s="161"/>
      <c r="O270" s="161"/>
      <c r="P270" s="161"/>
      <c r="Q270" s="161"/>
      <c r="R270" s="161"/>
      <c r="S270" s="161"/>
      <c r="T270" s="161"/>
      <c r="U270" s="161"/>
      <c r="V270" s="161"/>
      <c r="W270" s="161"/>
      <c r="X270" s="161"/>
    </row>
    <row r="271" spans="1:24" x14ac:dyDescent="0.55000000000000004">
      <c r="A271" s="161"/>
      <c r="B271" s="161"/>
      <c r="C271" s="161"/>
      <c r="D271" s="95">
        <v>183</v>
      </c>
      <c r="E271" s="96">
        <f t="shared" si="26"/>
        <v>10.98</v>
      </c>
      <c r="F271" s="96">
        <f>NORMDIST(E271,'HS Calculations'!F$63,'HS Calculations'!G$63/4,FALSE)+NORMDIST(E271,'HS Calculations'!F$64,'HS Calculations'!G$64/4,FALSE)+NORMDIST(E271,'HS Calculations'!F$65,'HS Calculations'!G$65/4,FALSE)+NORMDIST(E271,'HS Calculations'!F$66,'HS Calculations'!G$66/4,FALSE)+NORMDIST(E271,'HS Calculations'!F$67,'HS Calculations'!G$67/4,FALSE)</f>
        <v>8.3421899588384144E-62</v>
      </c>
      <c r="G271" s="102">
        <f>NORMDIST(E271,'HS Calculations'!F$68,'HS Calculations'!G$68/4,FALSE)+NORMDIST(E271,'HS Calculations'!F$69,'HS Calculations'!G$69/4,FALSE)+NORMDIST(E271,'HS Calculations'!F$70,'HS Calculations'!G$70/4,FALSE)+NORMDIST(E271,'HS Calculations'!F$71,'HS Calculations'!G$71/4,FALSE)</f>
        <v>3.1267009544004234E-34</v>
      </c>
      <c r="H271" s="161"/>
      <c r="I271" s="161"/>
      <c r="J271" s="161"/>
      <c r="K271" s="161"/>
      <c r="L271" s="161"/>
      <c r="M271" s="161"/>
      <c r="N271" s="161"/>
      <c r="O271" s="161"/>
      <c r="P271" s="161"/>
      <c r="Q271" s="161"/>
      <c r="R271" s="161"/>
      <c r="S271" s="161"/>
      <c r="T271" s="161"/>
      <c r="U271" s="161"/>
      <c r="V271" s="161"/>
      <c r="W271" s="161"/>
      <c r="X271" s="161"/>
    </row>
    <row r="272" spans="1:24" x14ac:dyDescent="0.55000000000000004">
      <c r="A272" s="161"/>
      <c r="B272" s="161"/>
      <c r="C272" s="161"/>
      <c r="D272" s="95">
        <v>184</v>
      </c>
      <c r="E272" s="96">
        <f t="shared" si="26"/>
        <v>11.04</v>
      </c>
      <c r="F272" s="96">
        <f>NORMDIST(E272,'HS Calculations'!F$63,'HS Calculations'!G$63/4,FALSE)+NORMDIST(E272,'HS Calculations'!F$64,'HS Calculations'!G$64/4,FALSE)+NORMDIST(E272,'HS Calculations'!F$65,'HS Calculations'!G$65/4,FALSE)+NORMDIST(E272,'HS Calculations'!F$66,'HS Calculations'!G$66/4,FALSE)+NORMDIST(E272,'HS Calculations'!F$67,'HS Calculations'!G$67/4,FALSE)</f>
        <v>1.1293900614186286E-59</v>
      </c>
      <c r="G272" s="102">
        <f>NORMDIST(E272,'HS Calculations'!F$68,'HS Calculations'!G$68/4,FALSE)+NORMDIST(E272,'HS Calculations'!F$69,'HS Calculations'!G$69/4,FALSE)+NORMDIST(E272,'HS Calculations'!F$70,'HS Calculations'!G$70/4,FALSE)+NORMDIST(E272,'HS Calculations'!F$71,'HS Calculations'!G$71/4,FALSE)</f>
        <v>9.536518363517117E-37</v>
      </c>
      <c r="H272" s="161"/>
      <c r="I272" s="161"/>
      <c r="J272" s="161"/>
      <c r="K272" s="161"/>
      <c r="L272" s="161"/>
      <c r="M272" s="161"/>
      <c r="N272" s="161"/>
      <c r="O272" s="161"/>
      <c r="P272" s="161"/>
      <c r="Q272" s="161"/>
      <c r="R272" s="161"/>
      <c r="S272" s="161"/>
      <c r="T272" s="161"/>
      <c r="U272" s="161"/>
      <c r="V272" s="161"/>
      <c r="W272" s="161"/>
      <c r="X272" s="161"/>
    </row>
    <row r="273" spans="1:24" x14ac:dyDescent="0.55000000000000004">
      <c r="A273" s="161"/>
      <c r="B273" s="161"/>
      <c r="C273" s="161"/>
      <c r="D273" s="95">
        <v>185</v>
      </c>
      <c r="E273" s="96">
        <f t="shared" si="26"/>
        <v>11.1</v>
      </c>
      <c r="F273" s="96">
        <f>NORMDIST(E273,'HS Calculations'!F$63,'HS Calculations'!G$63/4,FALSE)+NORMDIST(E273,'HS Calculations'!F$64,'HS Calculations'!G$64/4,FALSE)+NORMDIST(E273,'HS Calculations'!F$65,'HS Calculations'!G$65/4,FALSE)+NORMDIST(E273,'HS Calculations'!F$66,'HS Calculations'!G$66/4,FALSE)+NORMDIST(E273,'HS Calculations'!F$67,'HS Calculations'!G$67/4,FALSE)</f>
        <v>1.4019523666168566E-57</v>
      </c>
      <c r="G273" s="102">
        <f>NORMDIST(E273,'HS Calculations'!F$68,'HS Calculations'!G$68/4,FALSE)+NORMDIST(E273,'HS Calculations'!F$69,'HS Calculations'!G$69/4,FALSE)+NORMDIST(E273,'HS Calculations'!F$70,'HS Calculations'!G$70/4,FALSE)+NORMDIST(E273,'HS Calculations'!F$71,'HS Calculations'!G$71/4,FALSE)</f>
        <v>2.3652577770677663E-39</v>
      </c>
      <c r="H273" s="161"/>
      <c r="I273" s="161"/>
      <c r="J273" s="161"/>
      <c r="K273" s="161"/>
      <c r="L273" s="161"/>
      <c r="M273" s="161"/>
      <c r="N273" s="161"/>
      <c r="O273" s="161"/>
      <c r="P273" s="161"/>
      <c r="Q273" s="161"/>
      <c r="R273" s="161"/>
      <c r="S273" s="161"/>
      <c r="T273" s="161"/>
      <c r="U273" s="161"/>
      <c r="V273" s="161"/>
      <c r="W273" s="161"/>
      <c r="X273" s="161"/>
    </row>
    <row r="274" spans="1:24" x14ac:dyDescent="0.55000000000000004">
      <c r="A274" s="161"/>
      <c r="B274" s="161"/>
      <c r="C274" s="161"/>
      <c r="D274" s="95">
        <v>186</v>
      </c>
      <c r="E274" s="96">
        <f t="shared" si="26"/>
        <v>11.16</v>
      </c>
      <c r="F274" s="96">
        <f>NORMDIST(E274,'HS Calculations'!F$63,'HS Calculations'!G$63/4,FALSE)+NORMDIST(E274,'HS Calculations'!F$64,'HS Calculations'!G$64/4,FALSE)+NORMDIST(E274,'HS Calculations'!F$65,'HS Calculations'!G$65/4,FALSE)+NORMDIST(E274,'HS Calculations'!F$66,'HS Calculations'!G$66/4,FALSE)+NORMDIST(E274,'HS Calculations'!F$67,'HS Calculations'!G$67/4,FALSE)</f>
        <v>1.5956879455252039E-55</v>
      </c>
      <c r="G274" s="102">
        <f>NORMDIST(E274,'HS Calculations'!F$68,'HS Calculations'!G$68/4,FALSE)+NORMDIST(E274,'HS Calculations'!F$69,'HS Calculations'!G$69/4,FALSE)+NORMDIST(E274,'HS Calculations'!F$70,'HS Calculations'!G$70/4,FALSE)+NORMDIST(E274,'HS Calculations'!F$71,'HS Calculations'!G$71/4,FALSE)</f>
        <v>4.7703718705625906E-42</v>
      </c>
      <c r="H274" s="161"/>
      <c r="I274" s="161"/>
      <c r="J274" s="161"/>
      <c r="K274" s="161"/>
      <c r="L274" s="161"/>
      <c r="M274" s="161"/>
      <c r="N274" s="161"/>
      <c r="O274" s="161"/>
      <c r="P274" s="161"/>
      <c r="Q274" s="161"/>
      <c r="R274" s="161"/>
      <c r="S274" s="161"/>
      <c r="T274" s="161"/>
      <c r="U274" s="161"/>
      <c r="V274" s="161"/>
      <c r="W274" s="161"/>
      <c r="X274" s="161"/>
    </row>
    <row r="275" spans="1:24" x14ac:dyDescent="0.55000000000000004">
      <c r="A275" s="161"/>
      <c r="B275" s="161"/>
      <c r="C275" s="161"/>
      <c r="D275" s="95">
        <v>187</v>
      </c>
      <c r="E275" s="96">
        <f t="shared" si="26"/>
        <v>11.22</v>
      </c>
      <c r="F275" s="96">
        <f>NORMDIST(E275,'HS Calculations'!F$63,'HS Calculations'!G$63/4,FALSE)+NORMDIST(E275,'HS Calculations'!F$64,'HS Calculations'!G$64/4,FALSE)+NORMDIST(E275,'HS Calculations'!F$65,'HS Calculations'!G$65/4,FALSE)+NORMDIST(E275,'HS Calculations'!F$66,'HS Calculations'!G$66/4,FALSE)+NORMDIST(E275,'HS Calculations'!F$67,'HS Calculations'!G$67/4,FALSE)</f>
        <v>1.665283120520831E-53</v>
      </c>
      <c r="G275" s="102">
        <f>NORMDIST(E275,'HS Calculations'!F$68,'HS Calculations'!G$68/4,FALSE)+NORMDIST(E275,'HS Calculations'!F$69,'HS Calculations'!G$69/4,FALSE)+NORMDIST(E275,'HS Calculations'!F$70,'HS Calculations'!G$70/4,FALSE)+NORMDIST(E275,'HS Calculations'!F$71,'HS Calculations'!G$71/4,FALSE)</f>
        <v>7.8236807106418029E-45</v>
      </c>
      <c r="H275" s="161"/>
      <c r="I275" s="161"/>
      <c r="J275" s="161"/>
      <c r="K275" s="161"/>
      <c r="L275" s="161"/>
      <c r="M275" s="161"/>
      <c r="N275" s="161"/>
      <c r="O275" s="161"/>
      <c r="P275" s="161"/>
      <c r="Q275" s="161"/>
      <c r="R275" s="161"/>
      <c r="S275" s="161"/>
      <c r="T275" s="161"/>
      <c r="U275" s="161"/>
      <c r="V275" s="161"/>
      <c r="W275" s="161"/>
      <c r="X275" s="161"/>
    </row>
    <row r="276" spans="1:24" x14ac:dyDescent="0.55000000000000004">
      <c r="A276" s="161"/>
      <c r="B276" s="161"/>
      <c r="C276" s="161"/>
      <c r="D276" s="95">
        <v>188</v>
      </c>
      <c r="E276" s="96">
        <f t="shared" si="26"/>
        <v>11.28</v>
      </c>
      <c r="F276" s="96">
        <f>NORMDIST(E276,'HS Calculations'!F$63,'HS Calculations'!G$63/4,FALSE)+NORMDIST(E276,'HS Calculations'!F$64,'HS Calculations'!G$64/4,FALSE)+NORMDIST(E276,'HS Calculations'!F$65,'HS Calculations'!G$65/4,FALSE)+NORMDIST(E276,'HS Calculations'!F$66,'HS Calculations'!G$66/4,FALSE)+NORMDIST(E276,'HS Calculations'!F$67,'HS Calculations'!G$67/4,FALSE)</f>
        <v>1.5935056420773277E-51</v>
      </c>
      <c r="G276" s="102">
        <f>NORMDIST(E276,'HS Calculations'!F$68,'HS Calculations'!G$68/4,FALSE)+NORMDIST(E276,'HS Calculations'!F$69,'HS Calculations'!G$69/4,FALSE)+NORMDIST(E276,'HS Calculations'!F$70,'HS Calculations'!G$70/4,FALSE)+NORMDIST(E276,'HS Calculations'!F$71,'HS Calculations'!G$71/4,FALSE)</f>
        <v>1.0434103197017201E-47</v>
      </c>
      <c r="H276" s="161"/>
      <c r="I276" s="161"/>
      <c r="J276" s="161"/>
      <c r="K276" s="161"/>
      <c r="L276" s="161"/>
      <c r="M276" s="161"/>
      <c r="N276" s="161"/>
      <c r="O276" s="161"/>
      <c r="P276" s="161"/>
      <c r="Q276" s="161"/>
      <c r="R276" s="161"/>
      <c r="S276" s="161"/>
      <c r="T276" s="161"/>
      <c r="U276" s="161"/>
      <c r="V276" s="161"/>
      <c r="W276" s="161"/>
      <c r="X276" s="161"/>
    </row>
    <row r="277" spans="1:24" x14ac:dyDescent="0.55000000000000004">
      <c r="A277" s="161"/>
      <c r="B277" s="161"/>
      <c r="C277" s="161"/>
      <c r="D277" s="95">
        <v>189</v>
      </c>
      <c r="E277" s="96">
        <f t="shared" si="26"/>
        <v>11.34</v>
      </c>
      <c r="F277" s="96">
        <f>NORMDIST(E277,'HS Calculations'!F$63,'HS Calculations'!G$63/4,FALSE)+NORMDIST(E277,'HS Calculations'!F$64,'HS Calculations'!G$64/4,FALSE)+NORMDIST(E277,'HS Calculations'!F$65,'HS Calculations'!G$65/4,FALSE)+NORMDIST(E277,'HS Calculations'!F$66,'HS Calculations'!G$66/4,FALSE)+NORMDIST(E277,'HS Calculations'!F$67,'HS Calculations'!G$67/4,FALSE)</f>
        <v>1.3981202973495531E-49</v>
      </c>
      <c r="G277" s="102">
        <f>NORMDIST(E277,'HS Calculations'!F$68,'HS Calculations'!G$68/4,FALSE)+NORMDIST(E277,'HS Calculations'!F$69,'HS Calculations'!G$69/4,FALSE)+NORMDIST(E277,'HS Calculations'!F$70,'HS Calculations'!G$70/4,FALSE)+NORMDIST(E277,'HS Calculations'!F$71,'HS Calculations'!G$71/4,FALSE)</f>
        <v>1.1315773964374298E-50</v>
      </c>
      <c r="H277" s="161"/>
      <c r="I277" s="161"/>
      <c r="J277" s="161"/>
      <c r="K277" s="161"/>
      <c r="L277" s="161"/>
      <c r="M277" s="161"/>
      <c r="N277" s="161"/>
      <c r="O277" s="161"/>
      <c r="P277" s="161"/>
      <c r="Q277" s="161"/>
      <c r="R277" s="161"/>
      <c r="S277" s="161"/>
      <c r="T277" s="161"/>
      <c r="U277" s="161"/>
      <c r="V277" s="161"/>
      <c r="W277" s="161"/>
      <c r="X277" s="161"/>
    </row>
    <row r="278" spans="1:24" x14ac:dyDescent="0.55000000000000004">
      <c r="A278" s="161"/>
      <c r="B278" s="161"/>
      <c r="C278" s="161"/>
      <c r="D278" s="95">
        <v>190</v>
      </c>
      <c r="E278" s="96">
        <f t="shared" si="26"/>
        <v>11.4</v>
      </c>
      <c r="F278" s="96">
        <f>NORMDIST(E278,'HS Calculations'!F$63,'HS Calculations'!G$63/4,FALSE)+NORMDIST(E278,'HS Calculations'!F$64,'HS Calculations'!G$64/4,FALSE)+NORMDIST(E278,'HS Calculations'!F$65,'HS Calculations'!G$65/4,FALSE)+NORMDIST(E278,'HS Calculations'!F$66,'HS Calculations'!G$66/4,FALSE)+NORMDIST(E278,'HS Calculations'!F$67,'HS Calculations'!G$67/4,FALSE)</f>
        <v>1.1247626479814482E-47</v>
      </c>
      <c r="G278" s="102">
        <f>NORMDIST(E278,'HS Calculations'!F$68,'HS Calculations'!G$68/4,FALSE)+NORMDIST(E278,'HS Calculations'!F$69,'HS Calculations'!G$69/4,FALSE)+NORMDIST(E278,'HS Calculations'!F$70,'HS Calculations'!G$70/4,FALSE)+NORMDIST(E278,'HS Calculations'!F$71,'HS Calculations'!G$71/4,FALSE)</f>
        <v>9.9792643284450783E-54</v>
      </c>
      <c r="H278" s="161"/>
      <c r="I278" s="161"/>
      <c r="J278" s="161"/>
      <c r="K278" s="161"/>
      <c r="L278" s="161"/>
      <c r="M278" s="161"/>
      <c r="N278" s="161"/>
      <c r="O278" s="161"/>
      <c r="P278" s="161"/>
      <c r="Q278" s="161"/>
      <c r="R278" s="161"/>
      <c r="S278" s="161"/>
      <c r="T278" s="161"/>
      <c r="U278" s="161"/>
      <c r="V278" s="161"/>
      <c r="W278" s="161"/>
      <c r="X278" s="161"/>
    </row>
    <row r="279" spans="1:24" x14ac:dyDescent="0.55000000000000004">
      <c r="A279" s="161"/>
      <c r="B279" s="161"/>
      <c r="C279" s="161"/>
      <c r="D279" s="95">
        <v>191</v>
      </c>
      <c r="E279" s="96">
        <f t="shared" si="26"/>
        <v>11.46</v>
      </c>
      <c r="F279" s="96">
        <f>NORMDIST(E279,'HS Calculations'!F$63,'HS Calculations'!G$63/4,FALSE)+NORMDIST(E279,'HS Calculations'!F$64,'HS Calculations'!G$64/4,FALSE)+NORMDIST(E279,'HS Calculations'!F$65,'HS Calculations'!G$65/4,FALSE)+NORMDIST(E279,'HS Calculations'!F$66,'HS Calculations'!G$66/4,FALSE)+NORMDIST(E279,'HS Calculations'!F$67,'HS Calculations'!G$67/4,FALSE)</f>
        <v>8.2966475276193405E-46</v>
      </c>
      <c r="G279" s="102">
        <f>NORMDIST(E279,'HS Calculations'!F$68,'HS Calculations'!G$68/4,FALSE)+NORMDIST(E279,'HS Calculations'!F$69,'HS Calculations'!G$69/4,FALSE)+NORMDIST(E279,'HS Calculations'!F$70,'HS Calculations'!G$70/4,FALSE)+NORMDIST(E279,'HS Calculations'!F$71,'HS Calculations'!G$71/4,FALSE)</f>
        <v>7.1564545157184131E-57</v>
      </c>
      <c r="H279" s="161"/>
      <c r="I279" s="161"/>
      <c r="J279" s="161"/>
      <c r="K279" s="161"/>
      <c r="L279" s="161"/>
      <c r="M279" s="161"/>
      <c r="N279" s="161"/>
      <c r="O279" s="161"/>
      <c r="P279" s="161"/>
      <c r="Q279" s="161"/>
      <c r="R279" s="161"/>
      <c r="S279" s="161"/>
      <c r="T279" s="161"/>
      <c r="U279" s="161"/>
      <c r="V279" s="161"/>
      <c r="W279" s="161"/>
      <c r="X279" s="161"/>
    </row>
    <row r="280" spans="1:24" x14ac:dyDescent="0.55000000000000004">
      <c r="A280" s="161"/>
      <c r="B280" s="161"/>
      <c r="C280" s="161"/>
      <c r="D280" s="95">
        <v>192</v>
      </c>
      <c r="E280" s="96">
        <f t="shared" si="26"/>
        <v>11.52</v>
      </c>
      <c r="F280" s="96">
        <f>NORMDIST(E280,'HS Calculations'!F$63,'HS Calculations'!G$63/4,FALSE)+NORMDIST(E280,'HS Calculations'!F$64,'HS Calculations'!G$64/4,FALSE)+NORMDIST(E280,'HS Calculations'!F$65,'HS Calculations'!G$65/4,FALSE)+NORMDIST(E280,'HS Calculations'!F$66,'HS Calculations'!G$66/4,FALSE)+NORMDIST(E280,'HS Calculations'!F$67,'HS Calculations'!G$67/4,FALSE)</f>
        <v>5.6113816064398597E-44</v>
      </c>
      <c r="G280" s="102">
        <f>NORMDIST(E280,'HS Calculations'!F$68,'HS Calculations'!G$68/4,FALSE)+NORMDIST(E280,'HS Calculations'!F$69,'HS Calculations'!G$69/4,FALSE)+NORMDIST(E280,'HS Calculations'!F$70,'HS Calculations'!G$70/4,FALSE)+NORMDIST(E280,'HS Calculations'!F$71,'HS Calculations'!G$71/4,FALSE)</f>
        <v>4.1733271534116853E-60</v>
      </c>
      <c r="H280" s="161"/>
      <c r="I280" s="161"/>
      <c r="J280" s="161"/>
      <c r="K280" s="161"/>
      <c r="L280" s="161"/>
      <c r="M280" s="161"/>
      <c r="N280" s="161"/>
      <c r="O280" s="161"/>
      <c r="P280" s="161"/>
      <c r="Q280" s="161"/>
      <c r="R280" s="161"/>
      <c r="S280" s="161"/>
      <c r="T280" s="161"/>
      <c r="U280" s="161"/>
      <c r="V280" s="161"/>
      <c r="W280" s="161"/>
      <c r="X280" s="161"/>
    </row>
    <row r="281" spans="1:24" x14ac:dyDescent="0.55000000000000004">
      <c r="A281" s="161"/>
      <c r="B281" s="161"/>
      <c r="C281" s="161"/>
      <c r="D281" s="95">
        <v>193</v>
      </c>
      <c r="E281" s="96">
        <f t="shared" si="26"/>
        <v>11.58</v>
      </c>
      <c r="F281" s="96">
        <f>NORMDIST(E281,'HS Calculations'!F$63,'HS Calculations'!G$63/4,FALSE)+NORMDIST(E281,'HS Calculations'!F$64,'HS Calculations'!G$64/4,FALSE)+NORMDIST(E281,'HS Calculations'!F$65,'HS Calculations'!G$65/4,FALSE)+NORMDIST(E281,'HS Calculations'!F$66,'HS Calculations'!G$66/4,FALSE)+NORMDIST(E281,'HS Calculations'!F$67,'HS Calculations'!G$67/4,FALSE)</f>
        <v>3.4798648569229893E-42</v>
      </c>
      <c r="G281" s="102">
        <f>NORMDIST(E281,'HS Calculations'!F$68,'HS Calculations'!G$68/4,FALSE)+NORMDIST(E281,'HS Calculations'!F$69,'HS Calculations'!G$69/4,FALSE)+NORMDIST(E281,'HS Calculations'!F$70,'HS Calculations'!G$70/4,FALSE)+NORMDIST(E281,'HS Calculations'!F$71,'HS Calculations'!G$71/4,FALSE)</f>
        <v>1.9790286127627768E-63</v>
      </c>
      <c r="H281" s="161"/>
      <c r="I281" s="161"/>
      <c r="J281" s="161"/>
      <c r="K281" s="161"/>
      <c r="L281" s="161"/>
      <c r="M281" s="161"/>
      <c r="N281" s="161"/>
      <c r="O281" s="161"/>
      <c r="P281" s="161"/>
      <c r="Q281" s="161"/>
      <c r="R281" s="161"/>
      <c r="S281" s="161"/>
      <c r="T281" s="161"/>
      <c r="U281" s="161"/>
      <c r="V281" s="161"/>
      <c r="W281" s="161"/>
      <c r="X281" s="161"/>
    </row>
    <row r="282" spans="1:24" x14ac:dyDescent="0.55000000000000004">
      <c r="A282" s="161"/>
      <c r="B282" s="161"/>
      <c r="C282" s="161"/>
      <c r="D282" s="95">
        <v>194</v>
      </c>
      <c r="E282" s="96">
        <f t="shared" ref="E282:E345" si="27">D282*$G$59/500</f>
        <v>11.64</v>
      </c>
      <c r="F282" s="96">
        <f>NORMDIST(E282,'HS Calculations'!F$63,'HS Calculations'!G$63/4,FALSE)+NORMDIST(E282,'HS Calculations'!F$64,'HS Calculations'!G$64/4,FALSE)+NORMDIST(E282,'HS Calculations'!F$65,'HS Calculations'!G$65/4,FALSE)+NORMDIST(E282,'HS Calculations'!F$66,'HS Calculations'!G$66/4,FALSE)+NORMDIST(E282,'HS Calculations'!F$67,'HS Calculations'!G$67/4,FALSE)</f>
        <v>1.9787018585671188E-40</v>
      </c>
      <c r="G282" s="102">
        <f>NORMDIST(E282,'HS Calculations'!F$68,'HS Calculations'!G$68/4,FALSE)+NORMDIST(E282,'HS Calculations'!F$69,'HS Calculations'!G$69/4,FALSE)+NORMDIST(E282,'HS Calculations'!F$70,'HS Calculations'!G$70/4,FALSE)+NORMDIST(E282,'HS Calculations'!F$71,'HS Calculations'!G$71/4,FALSE)</f>
        <v>7.6314461152023223E-67</v>
      </c>
      <c r="H282" s="161"/>
      <c r="I282" s="161"/>
      <c r="J282" s="161"/>
      <c r="K282" s="161"/>
      <c r="L282" s="161"/>
      <c r="M282" s="161"/>
      <c r="N282" s="161"/>
      <c r="O282" s="161"/>
      <c r="P282" s="161"/>
      <c r="Q282" s="161"/>
      <c r="R282" s="161"/>
      <c r="S282" s="161"/>
      <c r="T282" s="161"/>
      <c r="U282" s="161"/>
      <c r="V282" s="161"/>
      <c r="W282" s="161"/>
      <c r="X282" s="161"/>
    </row>
    <row r="283" spans="1:24" x14ac:dyDescent="0.55000000000000004">
      <c r="A283" s="161"/>
      <c r="B283" s="161"/>
      <c r="C283" s="161"/>
      <c r="D283" s="95">
        <v>195</v>
      </c>
      <c r="E283" s="96">
        <f t="shared" si="27"/>
        <v>11.7</v>
      </c>
      <c r="F283" s="96">
        <f>NORMDIST(E283,'HS Calculations'!F$63,'HS Calculations'!G$63/4,FALSE)+NORMDIST(E283,'HS Calculations'!F$64,'HS Calculations'!G$64/4,FALSE)+NORMDIST(E283,'HS Calculations'!F$65,'HS Calculations'!G$65/4,FALSE)+NORMDIST(E283,'HS Calculations'!F$66,'HS Calculations'!G$66/4,FALSE)+NORMDIST(E283,'HS Calculations'!F$67,'HS Calculations'!G$67/4,FALSE)</f>
        <v>1.0316295057400409E-38</v>
      </c>
      <c r="G283" s="102">
        <f>NORMDIST(E283,'HS Calculations'!F$68,'HS Calculations'!G$68/4,FALSE)+NORMDIST(E283,'HS Calculations'!F$69,'HS Calculations'!G$69/4,FALSE)+NORMDIST(E283,'HS Calculations'!F$70,'HS Calculations'!G$70/4,FALSE)+NORMDIST(E283,'HS Calculations'!F$71,'HS Calculations'!G$71/4,FALSE)</f>
        <v>2.3930222542311406E-70</v>
      </c>
      <c r="H283" s="161"/>
      <c r="I283" s="161"/>
      <c r="J283" s="161"/>
      <c r="K283" s="161"/>
      <c r="L283" s="161"/>
      <c r="M283" s="161"/>
      <c r="N283" s="161"/>
      <c r="O283" s="161"/>
      <c r="P283" s="161"/>
      <c r="Q283" s="161"/>
      <c r="R283" s="161"/>
      <c r="S283" s="161"/>
      <c r="T283" s="161"/>
      <c r="U283" s="161"/>
      <c r="V283" s="161"/>
      <c r="W283" s="161"/>
      <c r="X283" s="161"/>
    </row>
    <row r="284" spans="1:24" x14ac:dyDescent="0.55000000000000004">
      <c r="A284" s="161"/>
      <c r="B284" s="161"/>
      <c r="C284" s="161"/>
      <c r="D284" s="95">
        <v>196</v>
      </c>
      <c r="E284" s="96">
        <f t="shared" si="27"/>
        <v>11.76</v>
      </c>
      <c r="F284" s="96">
        <f>NORMDIST(E284,'HS Calculations'!F$63,'HS Calculations'!G$63/4,FALSE)+NORMDIST(E284,'HS Calculations'!F$64,'HS Calculations'!G$64/4,FALSE)+NORMDIST(E284,'HS Calculations'!F$65,'HS Calculations'!G$65/4,FALSE)+NORMDIST(E284,'HS Calculations'!F$66,'HS Calculations'!G$66/4,FALSE)+NORMDIST(E284,'HS Calculations'!F$67,'HS Calculations'!G$67/4,FALSE)</f>
        <v>4.9316535293299351E-37</v>
      </c>
      <c r="G284" s="102">
        <f>NORMDIST(E284,'HS Calculations'!F$68,'HS Calculations'!G$68/4,FALSE)+NORMDIST(E284,'HS Calculations'!F$69,'HS Calculations'!G$69/4,FALSE)+NORMDIST(E284,'HS Calculations'!F$70,'HS Calculations'!G$70/4,FALSE)+NORMDIST(E284,'HS Calculations'!F$71,'HS Calculations'!G$71/4,FALSE)</f>
        <v>6.1019937618454102E-74</v>
      </c>
      <c r="H284" s="161"/>
      <c r="I284" s="161"/>
      <c r="J284" s="161"/>
      <c r="K284" s="161"/>
      <c r="L284" s="161"/>
      <c r="M284" s="161"/>
      <c r="N284" s="161"/>
      <c r="O284" s="161"/>
      <c r="P284" s="161"/>
      <c r="Q284" s="161"/>
      <c r="R284" s="161"/>
      <c r="S284" s="161"/>
      <c r="T284" s="161"/>
      <c r="U284" s="161"/>
      <c r="V284" s="161"/>
      <c r="W284" s="161"/>
      <c r="X284" s="161"/>
    </row>
    <row r="285" spans="1:24" x14ac:dyDescent="0.55000000000000004">
      <c r="A285" s="161"/>
      <c r="B285" s="161"/>
      <c r="C285" s="161"/>
      <c r="D285" s="95">
        <v>197</v>
      </c>
      <c r="E285" s="96">
        <f t="shared" si="27"/>
        <v>11.82</v>
      </c>
      <c r="F285" s="96">
        <f>NORMDIST(E285,'HS Calculations'!F$63,'HS Calculations'!G$63/4,FALSE)+NORMDIST(E285,'HS Calculations'!F$64,'HS Calculations'!G$64/4,FALSE)+NORMDIST(E285,'HS Calculations'!F$65,'HS Calculations'!G$65/4,FALSE)+NORMDIST(E285,'HS Calculations'!F$66,'HS Calculations'!G$66/4,FALSE)+NORMDIST(E285,'HS Calculations'!F$67,'HS Calculations'!G$67/4,FALSE)</f>
        <v>2.1616569347112318E-35</v>
      </c>
      <c r="G285" s="102">
        <f>NORMDIST(E285,'HS Calculations'!F$68,'HS Calculations'!G$68/4,FALSE)+NORMDIST(E285,'HS Calculations'!F$69,'HS Calculations'!G$69/4,FALSE)+NORMDIST(E285,'HS Calculations'!F$70,'HS Calculations'!G$70/4,FALSE)+NORMDIST(E285,'HS Calculations'!F$71,'HS Calculations'!G$71/4,FALSE)</f>
        <v>1.265266203579551E-77</v>
      </c>
      <c r="H285" s="161"/>
      <c r="I285" s="161"/>
      <c r="J285" s="161"/>
      <c r="K285" s="161"/>
      <c r="L285" s="161"/>
      <c r="M285" s="161"/>
      <c r="N285" s="161"/>
      <c r="O285" s="161"/>
      <c r="P285" s="161"/>
      <c r="Q285" s="161"/>
      <c r="R285" s="161"/>
      <c r="S285" s="161"/>
      <c r="T285" s="161"/>
      <c r="U285" s="161"/>
      <c r="V285" s="161"/>
      <c r="W285" s="161"/>
      <c r="X285" s="161"/>
    </row>
    <row r="286" spans="1:24" x14ac:dyDescent="0.55000000000000004">
      <c r="A286" s="161"/>
      <c r="B286" s="161"/>
      <c r="C286" s="161"/>
      <c r="D286" s="95">
        <v>198</v>
      </c>
      <c r="E286" s="96">
        <f t="shared" si="27"/>
        <v>11.88</v>
      </c>
      <c r="F286" s="96">
        <f>NORMDIST(E286,'HS Calculations'!F$63,'HS Calculations'!G$63/4,FALSE)+NORMDIST(E286,'HS Calculations'!F$64,'HS Calculations'!G$64/4,FALSE)+NORMDIST(E286,'HS Calculations'!F$65,'HS Calculations'!G$65/4,FALSE)+NORMDIST(E286,'HS Calculations'!F$66,'HS Calculations'!G$66/4,FALSE)+NORMDIST(E286,'HS Calculations'!F$67,'HS Calculations'!G$67/4,FALSE)</f>
        <v>8.6877315492775611E-34</v>
      </c>
      <c r="G286" s="102">
        <f>NORMDIST(E286,'HS Calculations'!F$68,'HS Calculations'!G$68/4,FALSE)+NORMDIST(E286,'HS Calculations'!F$69,'HS Calculations'!G$69/4,FALSE)+NORMDIST(E286,'HS Calculations'!F$70,'HS Calculations'!G$70/4,FALSE)+NORMDIST(E286,'HS Calculations'!F$71,'HS Calculations'!G$71/4,FALSE)</f>
        <v>2.1334240316028413E-81</v>
      </c>
      <c r="H286" s="161"/>
      <c r="I286" s="161"/>
      <c r="J286" s="161"/>
      <c r="K286" s="161"/>
      <c r="L286" s="161"/>
      <c r="M286" s="161"/>
      <c r="N286" s="161"/>
      <c r="O286" s="161"/>
      <c r="P286" s="161"/>
      <c r="Q286" s="161"/>
      <c r="R286" s="161"/>
      <c r="S286" s="161"/>
      <c r="T286" s="161"/>
      <c r="U286" s="161"/>
      <c r="V286" s="161"/>
      <c r="W286" s="161"/>
      <c r="X286" s="161"/>
    </row>
    <row r="287" spans="1:24" x14ac:dyDescent="0.55000000000000004">
      <c r="A287" s="161"/>
      <c r="B287" s="161"/>
      <c r="C287" s="161"/>
      <c r="D287" s="95">
        <v>199</v>
      </c>
      <c r="E287" s="96">
        <f t="shared" si="27"/>
        <v>11.94</v>
      </c>
      <c r="F287" s="96">
        <f>NORMDIST(E287,'HS Calculations'!F$63,'HS Calculations'!G$63/4,FALSE)+NORMDIST(E287,'HS Calculations'!F$64,'HS Calculations'!G$64/4,FALSE)+NORMDIST(E287,'HS Calculations'!F$65,'HS Calculations'!G$65/4,FALSE)+NORMDIST(E287,'HS Calculations'!F$66,'HS Calculations'!G$66/4,FALSE)+NORMDIST(E287,'HS Calculations'!F$67,'HS Calculations'!G$67/4,FALSE)</f>
        <v>3.20148465628686E-32</v>
      </c>
      <c r="G287" s="102">
        <f>NORMDIST(E287,'HS Calculations'!F$68,'HS Calculations'!G$68/4,FALSE)+NORMDIST(E287,'HS Calculations'!F$69,'HS Calculations'!G$69/4,FALSE)+NORMDIST(E287,'HS Calculations'!F$70,'HS Calculations'!G$70/4,FALSE)+NORMDIST(E287,'HS Calculations'!F$71,'HS Calculations'!G$71/4,FALSE)</f>
        <v>2.9252136034888274E-85</v>
      </c>
      <c r="H287" s="161"/>
      <c r="I287" s="161"/>
      <c r="J287" s="161"/>
      <c r="K287" s="161"/>
      <c r="L287" s="161"/>
      <c r="M287" s="161"/>
      <c r="N287" s="161"/>
      <c r="O287" s="161"/>
      <c r="P287" s="161"/>
      <c r="Q287" s="161"/>
      <c r="R287" s="161"/>
      <c r="S287" s="161"/>
      <c r="T287" s="161"/>
      <c r="U287" s="161"/>
      <c r="V287" s="161"/>
      <c r="W287" s="161"/>
      <c r="X287" s="161"/>
    </row>
    <row r="288" spans="1:24" x14ac:dyDescent="0.55000000000000004">
      <c r="A288" s="161"/>
      <c r="B288" s="161"/>
      <c r="C288" s="161"/>
      <c r="D288" s="95">
        <v>200</v>
      </c>
      <c r="E288" s="96">
        <f t="shared" si="27"/>
        <v>12</v>
      </c>
      <c r="F288" s="96">
        <f>NORMDIST(E288,'HS Calculations'!F$63,'HS Calculations'!G$63/4,FALSE)+NORMDIST(E288,'HS Calculations'!F$64,'HS Calculations'!G$64/4,FALSE)+NORMDIST(E288,'HS Calculations'!F$65,'HS Calculations'!G$65/4,FALSE)+NORMDIST(E288,'HS Calculations'!F$66,'HS Calculations'!G$66/4,FALSE)+NORMDIST(E288,'HS Calculations'!F$67,'HS Calculations'!G$67/4,FALSE)</f>
        <v>1.0817374525677142E-30</v>
      </c>
      <c r="G288" s="102">
        <f>NORMDIST(E288,'HS Calculations'!F$68,'HS Calculations'!G$68/4,FALSE)+NORMDIST(E288,'HS Calculations'!F$69,'HS Calculations'!G$69/4,FALSE)+NORMDIST(E288,'HS Calculations'!F$70,'HS Calculations'!G$70/4,FALSE)+NORMDIST(E288,'HS Calculations'!F$71,'HS Calculations'!G$71/4,FALSE)</f>
        <v>3.2615430296747208E-89</v>
      </c>
      <c r="H288" s="161"/>
      <c r="I288" s="161"/>
      <c r="J288" s="161"/>
      <c r="K288" s="161"/>
      <c r="L288" s="161"/>
      <c r="M288" s="161"/>
      <c r="N288" s="161"/>
      <c r="O288" s="161"/>
      <c r="P288" s="161"/>
      <c r="Q288" s="161"/>
      <c r="R288" s="161"/>
      <c r="S288" s="161"/>
      <c r="T288" s="161"/>
      <c r="U288" s="161"/>
      <c r="V288" s="161"/>
      <c r="W288" s="161"/>
      <c r="X288" s="161"/>
    </row>
    <row r="289" spans="1:24" x14ac:dyDescent="0.55000000000000004">
      <c r="A289" s="161"/>
      <c r="B289" s="161"/>
      <c r="C289" s="161"/>
      <c r="D289" s="95">
        <v>201</v>
      </c>
      <c r="E289" s="96">
        <f t="shared" si="27"/>
        <v>12.06</v>
      </c>
      <c r="F289" s="96">
        <f>NORMDIST(E289,'HS Calculations'!F$63,'HS Calculations'!G$63/4,FALSE)+NORMDIST(E289,'HS Calculations'!F$64,'HS Calculations'!G$64/4,FALSE)+NORMDIST(E289,'HS Calculations'!F$65,'HS Calculations'!G$65/4,FALSE)+NORMDIST(E289,'HS Calculations'!F$66,'HS Calculations'!G$66/4,FALSE)+NORMDIST(E289,'HS Calculations'!F$67,'HS Calculations'!G$67/4,FALSE)</f>
        <v>3.3513340396284458E-29</v>
      </c>
      <c r="G289" s="102">
        <f>NORMDIST(E289,'HS Calculations'!F$68,'HS Calculations'!G$68/4,FALSE)+NORMDIST(E289,'HS Calculations'!F$69,'HS Calculations'!G$69/4,FALSE)+NORMDIST(E289,'HS Calculations'!F$70,'HS Calculations'!G$70/4,FALSE)+NORMDIST(E289,'HS Calculations'!F$71,'HS Calculations'!G$71/4,FALSE)</f>
        <v>2.9571528108665678E-93</v>
      </c>
      <c r="H289" s="161"/>
      <c r="I289" s="161"/>
      <c r="J289" s="161"/>
      <c r="K289" s="161"/>
      <c r="L289" s="161"/>
      <c r="M289" s="161"/>
      <c r="N289" s="161"/>
      <c r="O289" s="161"/>
      <c r="P289" s="161"/>
      <c r="Q289" s="161"/>
      <c r="R289" s="161"/>
      <c r="S289" s="161"/>
      <c r="T289" s="161"/>
      <c r="U289" s="161"/>
      <c r="V289" s="161"/>
      <c r="W289" s="161"/>
      <c r="X289" s="161"/>
    </row>
    <row r="290" spans="1:24" x14ac:dyDescent="0.55000000000000004">
      <c r="A290" s="161"/>
      <c r="B290" s="161"/>
      <c r="C290" s="161"/>
      <c r="D290" s="95">
        <v>202</v>
      </c>
      <c r="E290" s="96">
        <f t="shared" si="27"/>
        <v>12.12</v>
      </c>
      <c r="F290" s="96">
        <f>NORMDIST(E290,'HS Calculations'!F$63,'HS Calculations'!G$63/4,FALSE)+NORMDIST(E290,'HS Calculations'!F$64,'HS Calculations'!G$64/4,FALSE)+NORMDIST(E290,'HS Calculations'!F$65,'HS Calculations'!G$65/4,FALSE)+NORMDIST(E290,'HS Calculations'!F$66,'HS Calculations'!G$66/4,FALSE)+NORMDIST(E290,'HS Calculations'!F$67,'HS Calculations'!G$67/4,FALSE)</f>
        <v>9.5200445060003382E-28</v>
      </c>
      <c r="G290" s="102">
        <f>NORMDIST(E290,'HS Calculations'!F$68,'HS Calculations'!G$68/4,FALSE)+NORMDIST(E290,'HS Calculations'!F$69,'HS Calculations'!G$69/4,FALSE)+NORMDIST(E290,'HS Calculations'!F$70,'HS Calculations'!G$70/4,FALSE)+NORMDIST(E290,'HS Calculations'!F$71,'HS Calculations'!G$71/4,FALSE)</f>
        <v>2.1802663327249046E-97</v>
      </c>
      <c r="H290" s="161"/>
      <c r="I290" s="161"/>
      <c r="J290" s="161"/>
      <c r="K290" s="161"/>
      <c r="L290" s="161"/>
      <c r="M290" s="161"/>
      <c r="N290" s="161"/>
      <c r="O290" s="161"/>
      <c r="P290" s="161"/>
      <c r="Q290" s="161"/>
      <c r="R290" s="161"/>
      <c r="S290" s="161"/>
      <c r="T290" s="161"/>
      <c r="U290" s="161"/>
      <c r="V290" s="161"/>
      <c r="W290" s="161"/>
      <c r="X290" s="161"/>
    </row>
    <row r="291" spans="1:24" x14ac:dyDescent="0.55000000000000004">
      <c r="A291" s="161"/>
      <c r="B291" s="161"/>
      <c r="C291" s="161"/>
      <c r="D291" s="95">
        <v>203</v>
      </c>
      <c r="E291" s="96">
        <f t="shared" si="27"/>
        <v>12.18</v>
      </c>
      <c r="F291" s="96">
        <f>NORMDIST(E291,'HS Calculations'!F$63,'HS Calculations'!G$63/4,FALSE)+NORMDIST(E291,'HS Calculations'!F$64,'HS Calculations'!G$64/4,FALSE)+NORMDIST(E291,'HS Calculations'!F$65,'HS Calculations'!G$65/4,FALSE)+NORMDIST(E291,'HS Calculations'!F$66,'HS Calculations'!G$66/4,FALSE)+NORMDIST(E291,'HS Calculations'!F$67,'HS Calculations'!G$67/4,FALSE)</f>
        <v>2.4796229620383454E-26</v>
      </c>
      <c r="G291" s="102">
        <f>NORMDIST(E291,'HS Calculations'!F$68,'HS Calculations'!G$68/4,FALSE)+NORMDIST(E291,'HS Calculations'!F$69,'HS Calculations'!G$69/4,FALSE)+NORMDIST(E291,'HS Calculations'!F$70,'HS Calculations'!G$70/4,FALSE)+NORMDIST(E291,'HS Calculations'!F$71,'HS Calculations'!G$71/4,FALSE)</f>
        <v>1.3071651369020871E-101</v>
      </c>
      <c r="H291" s="161"/>
      <c r="I291" s="161"/>
      <c r="J291" s="161"/>
      <c r="K291" s="161"/>
      <c r="L291" s="161"/>
      <c r="M291" s="161"/>
      <c r="N291" s="161"/>
      <c r="O291" s="161"/>
      <c r="P291" s="161"/>
      <c r="Q291" s="161"/>
      <c r="R291" s="161"/>
      <c r="S291" s="161"/>
      <c r="T291" s="161"/>
      <c r="U291" s="161"/>
      <c r="V291" s="161"/>
      <c r="W291" s="161"/>
      <c r="X291" s="161"/>
    </row>
    <row r="292" spans="1:24" x14ac:dyDescent="0.55000000000000004">
      <c r="A292" s="161"/>
      <c r="B292" s="161"/>
      <c r="C292" s="161"/>
      <c r="D292" s="95">
        <v>204</v>
      </c>
      <c r="E292" s="96">
        <f t="shared" si="27"/>
        <v>12.24</v>
      </c>
      <c r="F292" s="96">
        <f>NORMDIST(E292,'HS Calculations'!F$63,'HS Calculations'!G$63/4,FALSE)+NORMDIST(E292,'HS Calculations'!F$64,'HS Calculations'!G$64/4,FALSE)+NORMDIST(E292,'HS Calculations'!F$65,'HS Calculations'!G$65/4,FALSE)+NORMDIST(E292,'HS Calculations'!F$66,'HS Calculations'!G$66/4,FALSE)+NORMDIST(E292,'HS Calculations'!F$67,'HS Calculations'!G$67/4,FALSE)</f>
        <v>5.9218544617247873E-25</v>
      </c>
      <c r="G292" s="102">
        <f>NORMDIST(E292,'HS Calculations'!F$68,'HS Calculations'!G$68/4,FALSE)+NORMDIST(E292,'HS Calculations'!F$69,'HS Calculations'!G$69/4,FALSE)+NORMDIST(E292,'HS Calculations'!F$70,'HS Calculations'!G$70/4,FALSE)+NORMDIST(E292,'HS Calculations'!F$71,'HS Calculations'!G$71/4,FALSE)</f>
        <v>6.3728910038940046E-106</v>
      </c>
      <c r="H292" s="161"/>
      <c r="I292" s="161"/>
      <c r="J292" s="161"/>
      <c r="K292" s="161"/>
      <c r="L292" s="161"/>
      <c r="M292" s="161"/>
      <c r="N292" s="161"/>
      <c r="O292" s="161"/>
      <c r="P292" s="161"/>
      <c r="Q292" s="161"/>
      <c r="R292" s="161"/>
      <c r="S292" s="161"/>
      <c r="T292" s="161"/>
      <c r="U292" s="161"/>
      <c r="V292" s="161"/>
      <c r="W292" s="161"/>
      <c r="X292" s="161"/>
    </row>
    <row r="293" spans="1:24" x14ac:dyDescent="0.55000000000000004">
      <c r="A293" s="161"/>
      <c r="B293" s="161"/>
      <c r="C293" s="161"/>
      <c r="D293" s="95">
        <v>205</v>
      </c>
      <c r="E293" s="96">
        <f t="shared" si="27"/>
        <v>12.3</v>
      </c>
      <c r="F293" s="96">
        <f>NORMDIST(E293,'HS Calculations'!F$63,'HS Calculations'!G$63/4,FALSE)+NORMDIST(E293,'HS Calculations'!F$64,'HS Calculations'!G$64/4,FALSE)+NORMDIST(E293,'HS Calculations'!F$65,'HS Calculations'!G$65/4,FALSE)+NORMDIST(E293,'HS Calculations'!F$66,'HS Calculations'!G$66/4,FALSE)+NORMDIST(E293,'HS Calculations'!F$67,'HS Calculations'!G$67/4,FALSE)</f>
        <v>1.2967469040680625E-23</v>
      </c>
      <c r="G293" s="102">
        <f>NORMDIST(E293,'HS Calculations'!F$68,'HS Calculations'!G$68/4,FALSE)+NORMDIST(E293,'HS Calculations'!F$69,'HS Calculations'!G$69/4,FALSE)+NORMDIST(E293,'HS Calculations'!F$70,'HS Calculations'!G$70/4,FALSE)+NORMDIST(E293,'HS Calculations'!F$71,'HS Calculations'!G$71/4,FALSE)</f>
        <v>2.5265485714625832E-110</v>
      </c>
      <c r="H293" s="161"/>
      <c r="I293" s="161"/>
      <c r="J293" s="161"/>
      <c r="K293" s="161"/>
      <c r="L293" s="161"/>
      <c r="M293" s="161"/>
      <c r="N293" s="161"/>
      <c r="O293" s="161"/>
      <c r="P293" s="161"/>
      <c r="Q293" s="161"/>
      <c r="R293" s="161"/>
      <c r="S293" s="161"/>
      <c r="T293" s="161"/>
      <c r="U293" s="161"/>
      <c r="V293" s="161"/>
      <c r="W293" s="161"/>
      <c r="X293" s="161"/>
    </row>
    <row r="294" spans="1:24" x14ac:dyDescent="0.55000000000000004">
      <c r="A294" s="161"/>
      <c r="B294" s="161"/>
      <c r="C294" s="161"/>
      <c r="D294" s="95">
        <v>206</v>
      </c>
      <c r="E294" s="96">
        <f t="shared" si="27"/>
        <v>12.36</v>
      </c>
      <c r="F294" s="96">
        <f>NORMDIST(E294,'HS Calculations'!F$63,'HS Calculations'!G$63/4,FALSE)+NORMDIST(E294,'HS Calculations'!F$64,'HS Calculations'!G$64/4,FALSE)+NORMDIST(E294,'HS Calculations'!F$65,'HS Calculations'!G$65/4,FALSE)+NORMDIST(E294,'HS Calculations'!F$66,'HS Calculations'!G$66/4,FALSE)+NORMDIST(E294,'HS Calculations'!F$67,'HS Calculations'!G$67/4,FALSE)</f>
        <v>2.6036231208365743E-22</v>
      </c>
      <c r="G294" s="102">
        <f>NORMDIST(E294,'HS Calculations'!F$68,'HS Calculations'!G$68/4,FALSE)+NORMDIST(E294,'HS Calculations'!F$69,'HS Calculations'!G$69/4,FALSE)+NORMDIST(E294,'HS Calculations'!F$70,'HS Calculations'!G$70/4,FALSE)+NORMDIST(E294,'HS Calculations'!F$71,'HS Calculations'!G$71/4,FALSE)</f>
        <v>8.1452410106246535E-115</v>
      </c>
      <c r="H294" s="161"/>
      <c r="I294" s="161"/>
      <c r="J294" s="161"/>
      <c r="K294" s="161"/>
      <c r="L294" s="161"/>
      <c r="M294" s="161"/>
      <c r="N294" s="161"/>
      <c r="O294" s="161"/>
      <c r="P294" s="161"/>
      <c r="Q294" s="161"/>
      <c r="R294" s="161"/>
      <c r="S294" s="161"/>
      <c r="T294" s="161"/>
      <c r="U294" s="161"/>
      <c r="V294" s="161"/>
      <c r="W294" s="161"/>
      <c r="X294" s="161"/>
    </row>
    <row r="295" spans="1:24" x14ac:dyDescent="0.55000000000000004">
      <c r="A295" s="161"/>
      <c r="B295" s="161"/>
      <c r="C295" s="161"/>
      <c r="D295" s="95">
        <v>207</v>
      </c>
      <c r="E295" s="96">
        <f t="shared" si="27"/>
        <v>12.42</v>
      </c>
      <c r="F295" s="96">
        <f>NORMDIST(E295,'HS Calculations'!F$63,'HS Calculations'!G$63/4,FALSE)+NORMDIST(E295,'HS Calculations'!F$64,'HS Calculations'!G$64/4,FALSE)+NORMDIST(E295,'HS Calculations'!F$65,'HS Calculations'!G$65/4,FALSE)+NORMDIST(E295,'HS Calculations'!F$66,'HS Calculations'!G$66/4,FALSE)+NORMDIST(E295,'HS Calculations'!F$67,'HS Calculations'!G$67/4,FALSE)</f>
        <v>4.7932096935250424E-21</v>
      </c>
      <c r="G295" s="102">
        <f>NORMDIST(E295,'HS Calculations'!F$68,'HS Calculations'!G$68/4,FALSE)+NORMDIST(E295,'HS Calculations'!F$69,'HS Calculations'!G$69/4,FALSE)+NORMDIST(E295,'HS Calculations'!F$70,'HS Calculations'!G$70/4,FALSE)+NORMDIST(E295,'HS Calculations'!F$71,'HS Calculations'!G$71/4,FALSE)</f>
        <v>2.1353317289705866E-119</v>
      </c>
      <c r="H295" s="161"/>
      <c r="I295" s="161"/>
      <c r="J295" s="161"/>
      <c r="K295" s="161"/>
      <c r="L295" s="161"/>
      <c r="M295" s="161"/>
      <c r="N295" s="161"/>
      <c r="O295" s="161"/>
      <c r="P295" s="161"/>
      <c r="Q295" s="161"/>
      <c r="R295" s="161"/>
      <c r="S295" s="161"/>
      <c r="T295" s="161"/>
      <c r="U295" s="161"/>
      <c r="V295" s="161"/>
      <c r="W295" s="161"/>
      <c r="X295" s="161"/>
    </row>
    <row r="296" spans="1:24" x14ac:dyDescent="0.55000000000000004">
      <c r="A296" s="161"/>
      <c r="B296" s="161"/>
      <c r="C296" s="161"/>
      <c r="D296" s="95">
        <v>208</v>
      </c>
      <c r="E296" s="96">
        <f t="shared" si="27"/>
        <v>12.48</v>
      </c>
      <c r="F296" s="96">
        <f>NORMDIST(E296,'HS Calculations'!F$63,'HS Calculations'!G$63/4,FALSE)+NORMDIST(E296,'HS Calculations'!F$64,'HS Calculations'!G$64/4,FALSE)+NORMDIST(E296,'HS Calculations'!F$65,'HS Calculations'!G$65/4,FALSE)+NORMDIST(E296,'HS Calculations'!F$66,'HS Calculations'!G$66/4,FALSE)+NORMDIST(E296,'HS Calculations'!F$67,'HS Calculations'!G$67/4,FALSE)</f>
        <v>8.0909617495306289E-20</v>
      </c>
      <c r="G296" s="102">
        <f>NORMDIST(E296,'HS Calculations'!F$68,'HS Calculations'!G$68/4,FALSE)+NORMDIST(E296,'HS Calculations'!F$69,'HS Calculations'!G$69/4,FALSE)+NORMDIST(E296,'HS Calculations'!F$70,'HS Calculations'!G$70/4,FALSE)+NORMDIST(E296,'HS Calculations'!F$71,'HS Calculations'!G$71/4,FALSE)</f>
        <v>4.5521010472777879E-124</v>
      </c>
      <c r="H296" s="161"/>
      <c r="I296" s="161"/>
      <c r="J296" s="161"/>
      <c r="K296" s="161"/>
      <c r="L296" s="161"/>
      <c r="M296" s="161"/>
      <c r="N296" s="161"/>
      <c r="O296" s="161"/>
      <c r="P296" s="161"/>
      <c r="Q296" s="161"/>
      <c r="R296" s="161"/>
      <c r="S296" s="161"/>
      <c r="T296" s="161"/>
      <c r="U296" s="161"/>
      <c r="V296" s="161"/>
      <c r="W296" s="161"/>
      <c r="X296" s="161"/>
    </row>
    <row r="297" spans="1:24" x14ac:dyDescent="0.55000000000000004">
      <c r="A297" s="161"/>
      <c r="B297" s="161"/>
      <c r="C297" s="161"/>
      <c r="D297" s="95">
        <v>209</v>
      </c>
      <c r="E297" s="96">
        <f t="shared" si="27"/>
        <v>12.54</v>
      </c>
      <c r="F297" s="96">
        <f>NORMDIST(E297,'HS Calculations'!F$63,'HS Calculations'!G$63/4,FALSE)+NORMDIST(E297,'HS Calculations'!F$64,'HS Calculations'!G$64/4,FALSE)+NORMDIST(E297,'HS Calculations'!F$65,'HS Calculations'!G$65/4,FALSE)+NORMDIST(E297,'HS Calculations'!F$66,'HS Calculations'!G$66/4,FALSE)+NORMDIST(E297,'HS Calculations'!F$67,'HS Calculations'!G$67/4,FALSE)</f>
        <v>1.2522737492523045E-18</v>
      </c>
      <c r="G297" s="102">
        <f>NORMDIST(E297,'HS Calculations'!F$68,'HS Calculations'!G$68/4,FALSE)+NORMDIST(E297,'HS Calculations'!F$69,'HS Calculations'!G$69/4,FALSE)+NORMDIST(E297,'HS Calculations'!F$70,'HS Calculations'!G$70/4,FALSE)+NORMDIST(E297,'HS Calculations'!F$71,'HS Calculations'!G$71/4,FALSE)</f>
        <v>7.8912092768158817E-129</v>
      </c>
      <c r="H297" s="161"/>
      <c r="I297" s="161"/>
      <c r="J297" s="161"/>
      <c r="K297" s="161"/>
      <c r="L297" s="161"/>
      <c r="M297" s="161"/>
      <c r="N297" s="161"/>
      <c r="O297" s="161"/>
      <c r="P297" s="161"/>
      <c r="Q297" s="161"/>
      <c r="R297" s="161"/>
      <c r="S297" s="161"/>
      <c r="T297" s="161"/>
      <c r="U297" s="161"/>
      <c r="V297" s="161"/>
      <c r="W297" s="161"/>
      <c r="X297" s="161"/>
    </row>
    <row r="298" spans="1:24" x14ac:dyDescent="0.55000000000000004">
      <c r="A298" s="161"/>
      <c r="B298" s="161"/>
      <c r="C298" s="161"/>
      <c r="D298" s="95">
        <v>210</v>
      </c>
      <c r="E298" s="96">
        <f t="shared" si="27"/>
        <v>12.6</v>
      </c>
      <c r="F298" s="96">
        <f>NORMDIST(E298,'HS Calculations'!F$63,'HS Calculations'!G$63/4,FALSE)+NORMDIST(E298,'HS Calculations'!F$64,'HS Calculations'!G$64/4,FALSE)+NORMDIST(E298,'HS Calculations'!F$65,'HS Calculations'!G$65/4,FALSE)+NORMDIST(E298,'HS Calculations'!F$66,'HS Calculations'!G$66/4,FALSE)+NORMDIST(E298,'HS Calculations'!F$67,'HS Calculations'!G$67/4,FALSE)</f>
        <v>1.7771488924756464E-17</v>
      </c>
      <c r="G298" s="102">
        <f>NORMDIST(E298,'HS Calculations'!F$68,'HS Calculations'!G$68/4,FALSE)+NORMDIST(E298,'HS Calculations'!F$69,'HS Calculations'!G$69/4,FALSE)+NORMDIST(E298,'HS Calculations'!F$70,'HS Calculations'!G$70/4,FALSE)+NORMDIST(E298,'HS Calculations'!F$71,'HS Calculations'!G$71/4,FALSE)</f>
        <v>1.1123983983430815E-133</v>
      </c>
      <c r="H298" s="161"/>
      <c r="I298" s="161"/>
      <c r="J298" s="161"/>
      <c r="K298" s="161"/>
      <c r="L298" s="161"/>
      <c r="M298" s="161"/>
      <c r="N298" s="161"/>
      <c r="O298" s="161"/>
      <c r="P298" s="161"/>
      <c r="Q298" s="161"/>
      <c r="R298" s="161"/>
      <c r="S298" s="161"/>
      <c r="T298" s="161"/>
      <c r="U298" s="161"/>
      <c r="V298" s="161"/>
      <c r="W298" s="161"/>
      <c r="X298" s="161"/>
    </row>
    <row r="299" spans="1:24" x14ac:dyDescent="0.55000000000000004">
      <c r="A299" s="161"/>
      <c r="B299" s="161"/>
      <c r="C299" s="161"/>
      <c r="D299" s="95">
        <v>211</v>
      </c>
      <c r="E299" s="96">
        <f t="shared" si="27"/>
        <v>12.66</v>
      </c>
      <c r="F299" s="96">
        <f>NORMDIST(E299,'HS Calculations'!F$63,'HS Calculations'!G$63/4,FALSE)+NORMDIST(E299,'HS Calculations'!F$64,'HS Calculations'!G$64/4,FALSE)+NORMDIST(E299,'HS Calculations'!F$65,'HS Calculations'!G$65/4,FALSE)+NORMDIST(E299,'HS Calculations'!F$66,'HS Calculations'!G$66/4,FALSE)+NORMDIST(E299,'HS Calculations'!F$67,'HS Calculations'!G$67/4,FALSE)</f>
        <v>2.3124575194766384E-16</v>
      </c>
      <c r="G299" s="102">
        <f>NORMDIST(E299,'HS Calculations'!F$68,'HS Calculations'!G$68/4,FALSE)+NORMDIST(E299,'HS Calculations'!F$69,'HS Calculations'!G$69/4,FALSE)+NORMDIST(E299,'HS Calculations'!F$70,'HS Calculations'!G$70/4,FALSE)+NORMDIST(E299,'HS Calculations'!F$71,'HS Calculations'!G$71/4,FALSE)</f>
        <v>1.2751529360456927E-138</v>
      </c>
      <c r="H299" s="161"/>
      <c r="I299" s="161"/>
      <c r="J299" s="161"/>
      <c r="K299" s="161"/>
      <c r="L299" s="161"/>
      <c r="M299" s="161"/>
      <c r="N299" s="161"/>
      <c r="O299" s="161"/>
      <c r="P299" s="161"/>
      <c r="Q299" s="161"/>
      <c r="R299" s="161"/>
      <c r="S299" s="161"/>
      <c r="T299" s="161"/>
      <c r="U299" s="161"/>
      <c r="V299" s="161"/>
      <c r="W299" s="161"/>
      <c r="X299" s="161"/>
    </row>
    <row r="300" spans="1:24" x14ac:dyDescent="0.55000000000000004">
      <c r="A300" s="161"/>
      <c r="B300" s="161"/>
      <c r="C300" s="161"/>
      <c r="D300" s="95">
        <v>212</v>
      </c>
      <c r="E300" s="96">
        <f t="shared" si="27"/>
        <v>12.72</v>
      </c>
      <c r="F300" s="96">
        <f>NORMDIST(E300,'HS Calculations'!F$63,'HS Calculations'!G$63/4,FALSE)+NORMDIST(E300,'HS Calculations'!F$64,'HS Calculations'!G$64/4,FALSE)+NORMDIST(E300,'HS Calculations'!F$65,'HS Calculations'!G$65/4,FALSE)+NORMDIST(E300,'HS Calculations'!F$66,'HS Calculations'!G$66/4,FALSE)+NORMDIST(E300,'HS Calculations'!F$67,'HS Calculations'!G$67/4,FALSE)</f>
        <v>2.7589836141582356E-15</v>
      </c>
      <c r="G300" s="102">
        <f>NORMDIST(E300,'HS Calculations'!F$68,'HS Calculations'!G$68/4,FALSE)+NORMDIST(E300,'HS Calculations'!F$69,'HS Calculations'!G$69/4,FALSE)+NORMDIST(E300,'HS Calculations'!F$70,'HS Calculations'!G$70/4,FALSE)+NORMDIST(E300,'HS Calculations'!F$71,'HS Calculations'!G$71/4,FALSE)</f>
        <v>1.1886372112458807E-143</v>
      </c>
      <c r="H300" s="161"/>
      <c r="I300" s="161"/>
      <c r="J300" s="161"/>
      <c r="K300" s="161"/>
      <c r="L300" s="161"/>
      <c r="M300" s="161"/>
      <c r="N300" s="161"/>
      <c r="O300" s="161"/>
      <c r="P300" s="161"/>
      <c r="Q300" s="161"/>
      <c r="R300" s="161"/>
      <c r="S300" s="161"/>
      <c r="T300" s="161"/>
      <c r="U300" s="161"/>
      <c r="V300" s="161"/>
      <c r="W300" s="161"/>
      <c r="X300" s="161"/>
    </row>
    <row r="301" spans="1:24" x14ac:dyDescent="0.55000000000000004">
      <c r="A301" s="161"/>
      <c r="B301" s="161"/>
      <c r="C301" s="161"/>
      <c r="D301" s="95">
        <v>213</v>
      </c>
      <c r="E301" s="96">
        <f t="shared" si="27"/>
        <v>12.78</v>
      </c>
      <c r="F301" s="96">
        <f>NORMDIST(E301,'HS Calculations'!F$63,'HS Calculations'!G$63/4,FALSE)+NORMDIST(E301,'HS Calculations'!F$64,'HS Calculations'!G$64/4,FALSE)+NORMDIST(E301,'HS Calculations'!F$65,'HS Calculations'!G$65/4,FALSE)+NORMDIST(E301,'HS Calculations'!F$66,'HS Calculations'!G$66/4,FALSE)+NORMDIST(E301,'HS Calculations'!F$67,'HS Calculations'!G$67/4,FALSE)</f>
        <v>3.0182130229443317E-14</v>
      </c>
      <c r="G301" s="102">
        <f>NORMDIST(E301,'HS Calculations'!F$68,'HS Calculations'!G$68/4,FALSE)+NORMDIST(E301,'HS Calculations'!F$69,'HS Calculations'!G$69/4,FALSE)+NORMDIST(E301,'HS Calculations'!F$70,'HS Calculations'!G$70/4,FALSE)+NORMDIST(E301,'HS Calculations'!F$71,'HS Calculations'!G$71/4,FALSE)</f>
        <v>9.0099316314691749E-149</v>
      </c>
      <c r="H301" s="161"/>
      <c r="I301" s="161"/>
      <c r="J301" s="161"/>
      <c r="K301" s="161"/>
      <c r="L301" s="161"/>
      <c r="M301" s="161"/>
      <c r="N301" s="161"/>
      <c r="O301" s="161"/>
      <c r="P301" s="161"/>
      <c r="Q301" s="161"/>
      <c r="R301" s="161"/>
      <c r="S301" s="161"/>
      <c r="T301" s="161"/>
      <c r="U301" s="161"/>
      <c r="V301" s="161"/>
      <c r="W301" s="161"/>
      <c r="X301" s="161"/>
    </row>
    <row r="302" spans="1:24" x14ac:dyDescent="0.55000000000000004">
      <c r="A302" s="161"/>
      <c r="B302" s="161"/>
      <c r="C302" s="161"/>
      <c r="D302" s="95">
        <v>214</v>
      </c>
      <c r="E302" s="96">
        <f t="shared" si="27"/>
        <v>12.84</v>
      </c>
      <c r="F302" s="96">
        <f>NORMDIST(E302,'HS Calculations'!F$63,'HS Calculations'!G$63/4,FALSE)+NORMDIST(E302,'HS Calculations'!F$64,'HS Calculations'!G$64/4,FALSE)+NORMDIST(E302,'HS Calculations'!F$65,'HS Calculations'!G$65/4,FALSE)+NORMDIST(E302,'HS Calculations'!F$66,'HS Calculations'!G$66/4,FALSE)+NORMDIST(E302,'HS Calculations'!F$67,'HS Calculations'!G$67/4,FALSE)</f>
        <v>3.0274436324985833E-13</v>
      </c>
      <c r="G302" s="102">
        <f>NORMDIST(E302,'HS Calculations'!F$68,'HS Calculations'!G$68/4,FALSE)+NORMDIST(E302,'HS Calculations'!F$69,'HS Calculations'!G$69/4,FALSE)+NORMDIST(E302,'HS Calculations'!F$70,'HS Calculations'!G$70/4,FALSE)+NORMDIST(E302,'HS Calculations'!F$71,'HS Calculations'!G$71/4,FALSE)</f>
        <v>5.5536536978005829E-154</v>
      </c>
      <c r="H302" s="161"/>
      <c r="I302" s="161"/>
      <c r="J302" s="161"/>
      <c r="K302" s="161"/>
      <c r="L302" s="161"/>
      <c r="M302" s="161"/>
      <c r="N302" s="161"/>
      <c r="O302" s="161"/>
      <c r="P302" s="161"/>
      <c r="Q302" s="161"/>
      <c r="R302" s="161"/>
      <c r="S302" s="161"/>
      <c r="T302" s="161"/>
      <c r="U302" s="161"/>
      <c r="V302" s="161"/>
      <c r="W302" s="161"/>
      <c r="X302" s="161"/>
    </row>
    <row r="303" spans="1:24" x14ac:dyDescent="0.55000000000000004">
      <c r="A303" s="161"/>
      <c r="B303" s="161"/>
      <c r="C303" s="161"/>
      <c r="D303" s="95">
        <v>215</v>
      </c>
      <c r="E303" s="96">
        <f t="shared" si="27"/>
        <v>12.9</v>
      </c>
      <c r="F303" s="96">
        <f>NORMDIST(E303,'HS Calculations'!F$63,'HS Calculations'!G$63/4,FALSE)+NORMDIST(E303,'HS Calculations'!F$64,'HS Calculations'!G$64/4,FALSE)+NORMDIST(E303,'HS Calculations'!F$65,'HS Calculations'!G$65/4,FALSE)+NORMDIST(E303,'HS Calculations'!F$66,'HS Calculations'!G$66/4,FALSE)+NORMDIST(E303,'HS Calculations'!F$67,'HS Calculations'!G$67/4,FALSE)</f>
        <v>2.7843745317186432E-12</v>
      </c>
      <c r="G303" s="102">
        <f>NORMDIST(E303,'HS Calculations'!F$68,'HS Calculations'!G$68/4,FALSE)+NORMDIST(E303,'HS Calculations'!F$69,'HS Calculations'!G$69/4,FALSE)+NORMDIST(E303,'HS Calculations'!F$70,'HS Calculations'!G$70/4,FALSE)+NORMDIST(E303,'HS Calculations'!F$71,'HS Calculations'!G$71/4,FALSE)</f>
        <v>2.7836922610375971E-159</v>
      </c>
      <c r="H303" s="161"/>
      <c r="I303" s="161"/>
      <c r="J303" s="161"/>
      <c r="K303" s="161"/>
      <c r="L303" s="161"/>
      <c r="M303" s="161"/>
      <c r="N303" s="161"/>
      <c r="O303" s="161"/>
      <c r="P303" s="161"/>
      <c r="Q303" s="161"/>
      <c r="R303" s="161"/>
      <c r="S303" s="161"/>
      <c r="T303" s="161"/>
      <c r="U303" s="161"/>
      <c r="V303" s="161"/>
      <c r="W303" s="161"/>
      <c r="X303" s="161"/>
    </row>
    <row r="304" spans="1:24" x14ac:dyDescent="0.55000000000000004">
      <c r="A304" s="161"/>
      <c r="B304" s="161"/>
      <c r="C304" s="161"/>
      <c r="D304" s="95">
        <v>216</v>
      </c>
      <c r="E304" s="96">
        <f t="shared" si="27"/>
        <v>12.96</v>
      </c>
      <c r="F304" s="96">
        <f>NORMDIST(E304,'HS Calculations'!F$63,'HS Calculations'!G$63/4,FALSE)+NORMDIST(E304,'HS Calculations'!F$64,'HS Calculations'!G$64/4,FALSE)+NORMDIST(E304,'HS Calculations'!F$65,'HS Calculations'!G$65/4,FALSE)+NORMDIST(E304,'HS Calculations'!F$66,'HS Calculations'!G$66/4,FALSE)+NORMDIST(E304,'HS Calculations'!F$67,'HS Calculations'!G$67/4,FALSE)</f>
        <v>2.3480354484814034E-11</v>
      </c>
      <c r="G304" s="102">
        <f>NORMDIST(E304,'HS Calculations'!F$68,'HS Calculations'!G$68/4,FALSE)+NORMDIST(E304,'HS Calculations'!F$69,'HS Calculations'!G$69/4,FALSE)+NORMDIST(E304,'HS Calculations'!F$70,'HS Calculations'!G$70/4,FALSE)+NORMDIST(E304,'HS Calculations'!F$71,'HS Calculations'!G$71/4,FALSE)</f>
        <v>1.1346156645952654E-164</v>
      </c>
      <c r="H304" s="161"/>
      <c r="I304" s="161"/>
      <c r="J304" s="161"/>
      <c r="K304" s="161"/>
      <c r="L304" s="161"/>
      <c r="M304" s="161"/>
      <c r="N304" s="161"/>
      <c r="O304" s="161"/>
      <c r="P304" s="161"/>
      <c r="Q304" s="161"/>
      <c r="R304" s="161"/>
      <c r="S304" s="161"/>
      <c r="T304" s="161"/>
      <c r="U304" s="161"/>
      <c r="V304" s="161"/>
      <c r="W304" s="161"/>
      <c r="X304" s="161"/>
    </row>
    <row r="305" spans="1:24" x14ac:dyDescent="0.55000000000000004">
      <c r="A305" s="161"/>
      <c r="B305" s="161"/>
      <c r="C305" s="161"/>
      <c r="D305" s="95">
        <v>217</v>
      </c>
      <c r="E305" s="96">
        <f t="shared" si="27"/>
        <v>13.02</v>
      </c>
      <c r="F305" s="96">
        <f>NORMDIST(E305,'HS Calculations'!F$63,'HS Calculations'!G$63/4,FALSE)+NORMDIST(E305,'HS Calculations'!F$64,'HS Calculations'!G$64/4,FALSE)+NORMDIST(E305,'HS Calculations'!F$65,'HS Calculations'!G$65/4,FALSE)+NORMDIST(E305,'HS Calculations'!F$66,'HS Calculations'!G$66/4,FALSE)+NORMDIST(E305,'HS Calculations'!F$67,'HS Calculations'!G$67/4,FALSE)</f>
        <v>1.8155451573095333E-10</v>
      </c>
      <c r="G305" s="102">
        <f>NORMDIST(E305,'HS Calculations'!F$68,'HS Calculations'!G$68/4,FALSE)+NORMDIST(E305,'HS Calculations'!F$69,'HS Calculations'!G$69/4,FALSE)+NORMDIST(E305,'HS Calculations'!F$70,'HS Calculations'!G$70/4,FALSE)+NORMDIST(E305,'HS Calculations'!F$71,'HS Calculations'!G$71/4,FALSE)</f>
        <v>3.7606373481117989E-170</v>
      </c>
      <c r="H305" s="161"/>
      <c r="I305" s="161"/>
      <c r="J305" s="161"/>
      <c r="K305" s="161"/>
      <c r="L305" s="161"/>
      <c r="M305" s="161"/>
      <c r="N305" s="161"/>
      <c r="O305" s="161"/>
      <c r="P305" s="161"/>
      <c r="Q305" s="161"/>
      <c r="R305" s="161"/>
      <c r="S305" s="161"/>
      <c r="T305" s="161"/>
      <c r="U305" s="161"/>
      <c r="V305" s="161"/>
      <c r="W305" s="161"/>
      <c r="X305" s="161"/>
    </row>
    <row r="306" spans="1:24" x14ac:dyDescent="0.55000000000000004">
      <c r="A306" s="161"/>
      <c r="B306" s="161"/>
      <c r="C306" s="161"/>
      <c r="D306" s="95">
        <v>218</v>
      </c>
      <c r="E306" s="96">
        <f t="shared" si="27"/>
        <v>13.08</v>
      </c>
      <c r="F306" s="96">
        <f>NORMDIST(E306,'HS Calculations'!F$63,'HS Calculations'!G$63/4,FALSE)+NORMDIST(E306,'HS Calculations'!F$64,'HS Calculations'!G$64/4,FALSE)+NORMDIST(E306,'HS Calculations'!F$65,'HS Calculations'!G$65/4,FALSE)+NORMDIST(E306,'HS Calculations'!F$66,'HS Calculations'!G$66/4,FALSE)+NORMDIST(E306,'HS Calculations'!F$67,'HS Calculations'!G$67/4,FALSE)</f>
        <v>1.2871669240577464E-9</v>
      </c>
      <c r="G306" s="102">
        <f>NORMDIST(E306,'HS Calculations'!F$68,'HS Calculations'!G$68/4,FALSE)+NORMDIST(E306,'HS Calculations'!F$69,'HS Calculations'!G$69/4,FALSE)+NORMDIST(E306,'HS Calculations'!F$70,'HS Calculations'!G$70/4,FALSE)+NORMDIST(E306,'HS Calculations'!F$71,'HS Calculations'!G$71/4,FALSE)</f>
        <v>1.0135828674772251E-175</v>
      </c>
      <c r="H306" s="161"/>
      <c r="I306" s="161"/>
      <c r="J306" s="161"/>
      <c r="K306" s="161"/>
      <c r="L306" s="161"/>
      <c r="M306" s="161"/>
      <c r="N306" s="161"/>
      <c r="O306" s="161"/>
      <c r="P306" s="161"/>
      <c r="Q306" s="161"/>
      <c r="R306" s="161"/>
      <c r="S306" s="161"/>
      <c r="T306" s="161"/>
      <c r="U306" s="161"/>
      <c r="V306" s="161"/>
      <c r="W306" s="161"/>
      <c r="X306" s="161"/>
    </row>
    <row r="307" spans="1:24" x14ac:dyDescent="0.55000000000000004">
      <c r="A307" s="161"/>
      <c r="B307" s="161"/>
      <c r="C307" s="161"/>
      <c r="D307" s="95">
        <v>219</v>
      </c>
      <c r="E307" s="96">
        <f t="shared" si="27"/>
        <v>13.14</v>
      </c>
      <c r="F307" s="96">
        <f>NORMDIST(E307,'HS Calculations'!F$63,'HS Calculations'!G$63/4,FALSE)+NORMDIST(E307,'HS Calculations'!F$64,'HS Calculations'!G$64/4,FALSE)+NORMDIST(E307,'HS Calculations'!F$65,'HS Calculations'!G$65/4,FALSE)+NORMDIST(E307,'HS Calculations'!F$66,'HS Calculations'!G$66/4,FALSE)+NORMDIST(E307,'HS Calculations'!F$67,'HS Calculations'!G$67/4,FALSE)</f>
        <v>8.3673531074565367E-9</v>
      </c>
      <c r="G307" s="102">
        <f>NORMDIST(E307,'HS Calculations'!F$68,'HS Calculations'!G$68/4,FALSE)+NORMDIST(E307,'HS Calculations'!F$69,'HS Calculations'!G$69/4,FALSE)+NORMDIST(E307,'HS Calculations'!F$70,'HS Calculations'!G$70/4,FALSE)+NORMDIST(E307,'HS Calculations'!F$71,'HS Calculations'!G$71/4,FALSE)</f>
        <v>2.2214789066147926E-181</v>
      </c>
      <c r="H307" s="161"/>
      <c r="I307" s="161"/>
      <c r="J307" s="161"/>
      <c r="K307" s="161"/>
      <c r="L307" s="161"/>
      <c r="M307" s="161"/>
      <c r="N307" s="161"/>
      <c r="O307" s="161"/>
      <c r="P307" s="161"/>
      <c r="Q307" s="161"/>
      <c r="R307" s="161"/>
      <c r="S307" s="161"/>
      <c r="T307" s="161"/>
      <c r="U307" s="161"/>
      <c r="V307" s="161"/>
      <c r="W307" s="161"/>
      <c r="X307" s="161"/>
    </row>
    <row r="308" spans="1:24" x14ac:dyDescent="0.55000000000000004">
      <c r="A308" s="161"/>
      <c r="B308" s="161"/>
      <c r="C308" s="161"/>
      <c r="D308" s="95">
        <v>220</v>
      </c>
      <c r="E308" s="96">
        <f t="shared" si="27"/>
        <v>13.2</v>
      </c>
      <c r="F308" s="96">
        <f>NORMDIST(E308,'HS Calculations'!F$63,'HS Calculations'!G$63/4,FALSE)+NORMDIST(E308,'HS Calculations'!F$64,'HS Calculations'!G$64/4,FALSE)+NORMDIST(E308,'HS Calculations'!F$65,'HS Calculations'!G$65/4,FALSE)+NORMDIST(E308,'HS Calculations'!F$66,'HS Calculations'!G$66/4,FALSE)+NORMDIST(E308,'HS Calculations'!F$67,'HS Calculations'!G$67/4,FALSE)</f>
        <v>4.9873142293018566E-8</v>
      </c>
      <c r="G308" s="102">
        <f>NORMDIST(E308,'HS Calculations'!F$68,'HS Calculations'!G$68/4,FALSE)+NORMDIST(E308,'HS Calculations'!F$69,'HS Calculations'!G$69/4,FALSE)+NORMDIST(E308,'HS Calculations'!F$70,'HS Calculations'!G$70/4,FALSE)+NORMDIST(E308,'HS Calculations'!F$71,'HS Calculations'!G$71/4,FALSE)</f>
        <v>3.9592256393760817E-187</v>
      </c>
      <c r="H308" s="161"/>
      <c r="I308" s="161"/>
      <c r="J308" s="161"/>
      <c r="K308" s="161"/>
      <c r="L308" s="161"/>
      <c r="M308" s="161"/>
      <c r="N308" s="161"/>
      <c r="O308" s="161"/>
      <c r="P308" s="161"/>
      <c r="Q308" s="161"/>
      <c r="R308" s="161"/>
      <c r="S308" s="161"/>
      <c r="T308" s="161"/>
      <c r="U308" s="161"/>
      <c r="V308" s="161"/>
      <c r="W308" s="161"/>
      <c r="X308" s="161"/>
    </row>
    <row r="309" spans="1:24" x14ac:dyDescent="0.55000000000000004">
      <c r="A309" s="161"/>
      <c r="B309" s="161"/>
      <c r="C309" s="161"/>
      <c r="D309" s="95">
        <v>221</v>
      </c>
      <c r="E309" s="96">
        <f t="shared" si="27"/>
        <v>13.26</v>
      </c>
      <c r="F309" s="96">
        <f>NORMDIST(E309,'HS Calculations'!F$63,'HS Calculations'!G$63/4,FALSE)+NORMDIST(E309,'HS Calculations'!F$64,'HS Calculations'!G$64/4,FALSE)+NORMDIST(E309,'HS Calculations'!F$65,'HS Calculations'!G$65/4,FALSE)+NORMDIST(E309,'HS Calculations'!F$66,'HS Calculations'!G$66/4,FALSE)+NORMDIST(E309,'HS Calculations'!F$67,'HS Calculations'!G$67/4,FALSE)</f>
        <v>2.7256543279886087E-7</v>
      </c>
      <c r="G309" s="102">
        <f>NORMDIST(E309,'HS Calculations'!F$68,'HS Calculations'!G$68/4,FALSE)+NORMDIST(E309,'HS Calculations'!F$69,'HS Calculations'!G$69/4,FALSE)+NORMDIST(E309,'HS Calculations'!F$70,'HS Calculations'!G$70/4,FALSE)+NORMDIST(E309,'HS Calculations'!F$71,'HS Calculations'!G$71/4,FALSE)</f>
        <v>5.7380382528209049E-193</v>
      </c>
      <c r="H309" s="161"/>
      <c r="I309" s="161"/>
      <c r="J309" s="161"/>
      <c r="K309" s="161"/>
      <c r="L309" s="161"/>
      <c r="M309" s="161"/>
      <c r="N309" s="161"/>
      <c r="O309" s="161"/>
      <c r="P309" s="161"/>
      <c r="Q309" s="161"/>
      <c r="R309" s="161"/>
      <c r="S309" s="161"/>
      <c r="T309" s="161"/>
      <c r="U309" s="161"/>
      <c r="V309" s="161"/>
      <c r="W309" s="161"/>
      <c r="X309" s="161"/>
    </row>
    <row r="310" spans="1:24" x14ac:dyDescent="0.55000000000000004">
      <c r="A310" s="161"/>
      <c r="B310" s="161"/>
      <c r="C310" s="161"/>
      <c r="D310" s="95">
        <v>222</v>
      </c>
      <c r="E310" s="96">
        <f t="shared" si="27"/>
        <v>13.32</v>
      </c>
      <c r="F310" s="96">
        <f>NORMDIST(E310,'HS Calculations'!F$63,'HS Calculations'!G$63/4,FALSE)+NORMDIST(E310,'HS Calculations'!F$64,'HS Calculations'!G$64/4,FALSE)+NORMDIST(E310,'HS Calculations'!F$65,'HS Calculations'!G$65/4,FALSE)+NORMDIST(E310,'HS Calculations'!F$66,'HS Calculations'!G$66/4,FALSE)+NORMDIST(E310,'HS Calculations'!F$67,'HS Calculations'!G$67/4,FALSE)</f>
        <v>1.3658412716069158E-6</v>
      </c>
      <c r="G310" s="102">
        <f>NORMDIST(E310,'HS Calculations'!F$68,'HS Calculations'!G$68/4,FALSE)+NORMDIST(E310,'HS Calculations'!F$69,'HS Calculations'!G$69/4,FALSE)+NORMDIST(E310,'HS Calculations'!F$70,'HS Calculations'!G$70/4,FALSE)+NORMDIST(E310,'HS Calculations'!F$71,'HS Calculations'!G$71/4,FALSE)</f>
        <v>6.7624139464631222E-199</v>
      </c>
      <c r="H310" s="161"/>
      <c r="I310" s="161"/>
      <c r="J310" s="161"/>
      <c r="K310" s="161"/>
      <c r="L310" s="161"/>
      <c r="M310" s="161"/>
      <c r="N310" s="161"/>
      <c r="O310" s="161"/>
      <c r="P310" s="161"/>
      <c r="Q310" s="161"/>
      <c r="R310" s="161"/>
      <c r="S310" s="161"/>
      <c r="T310" s="161"/>
      <c r="U310" s="161"/>
      <c r="V310" s="161"/>
      <c r="W310" s="161"/>
      <c r="X310" s="161"/>
    </row>
    <row r="311" spans="1:24" x14ac:dyDescent="0.55000000000000004">
      <c r="A311" s="161"/>
      <c r="B311" s="161"/>
      <c r="C311" s="161"/>
      <c r="D311" s="95">
        <v>223</v>
      </c>
      <c r="E311" s="96">
        <f t="shared" si="27"/>
        <v>13.38</v>
      </c>
      <c r="F311" s="96">
        <f>NORMDIST(E311,'HS Calculations'!F$63,'HS Calculations'!G$63/4,FALSE)+NORMDIST(E311,'HS Calculations'!F$64,'HS Calculations'!G$64/4,FALSE)+NORMDIST(E311,'HS Calculations'!F$65,'HS Calculations'!G$65/4,FALSE)+NORMDIST(E311,'HS Calculations'!F$66,'HS Calculations'!G$66/4,FALSE)+NORMDIST(E311,'HS Calculations'!F$67,'HS Calculations'!G$67/4,FALSE)</f>
        <v>6.2755977111864806E-6</v>
      </c>
      <c r="G311" s="102">
        <f>NORMDIST(E311,'HS Calculations'!F$68,'HS Calculations'!G$68/4,FALSE)+NORMDIST(E311,'HS Calculations'!F$69,'HS Calculations'!G$69/4,FALSE)+NORMDIST(E311,'HS Calculations'!F$70,'HS Calculations'!G$70/4,FALSE)+NORMDIST(E311,'HS Calculations'!F$71,'HS Calculations'!G$71/4,FALSE)</f>
        <v>6.4807488382345587E-205</v>
      </c>
      <c r="H311" s="161"/>
      <c r="I311" s="161"/>
      <c r="J311" s="161"/>
      <c r="K311" s="161"/>
      <c r="L311" s="161"/>
      <c r="M311" s="161"/>
      <c r="N311" s="161"/>
      <c r="O311" s="161"/>
      <c r="P311" s="161"/>
      <c r="Q311" s="161"/>
      <c r="R311" s="161"/>
      <c r="S311" s="161"/>
      <c r="T311" s="161"/>
      <c r="U311" s="161"/>
      <c r="V311" s="161"/>
      <c r="W311" s="161"/>
      <c r="X311" s="161"/>
    </row>
    <row r="312" spans="1:24" x14ac:dyDescent="0.55000000000000004">
      <c r="A312" s="161"/>
      <c r="B312" s="161"/>
      <c r="C312" s="161"/>
      <c r="D312" s="95">
        <v>224</v>
      </c>
      <c r="E312" s="96">
        <f t="shared" si="27"/>
        <v>13.44</v>
      </c>
      <c r="F312" s="96">
        <f>NORMDIST(E312,'HS Calculations'!F$63,'HS Calculations'!G$63/4,FALSE)+NORMDIST(E312,'HS Calculations'!F$64,'HS Calculations'!G$64/4,FALSE)+NORMDIST(E312,'HS Calculations'!F$65,'HS Calculations'!G$65/4,FALSE)+NORMDIST(E312,'HS Calculations'!F$66,'HS Calculations'!G$66/4,FALSE)+NORMDIST(E312,'HS Calculations'!F$67,'HS Calculations'!G$67/4,FALSE)</f>
        <v>2.6438412232981701E-5</v>
      </c>
      <c r="G312" s="102">
        <f>NORMDIST(E312,'HS Calculations'!F$68,'HS Calculations'!G$68/4,FALSE)+NORMDIST(E312,'HS Calculations'!F$69,'HS Calculations'!G$69/4,FALSE)+NORMDIST(E312,'HS Calculations'!F$70,'HS Calculations'!G$70/4,FALSE)+NORMDIST(E312,'HS Calculations'!F$71,'HS Calculations'!G$71/4,FALSE)</f>
        <v>5.0504927995282589E-211</v>
      </c>
      <c r="H312" s="161"/>
      <c r="I312" s="161"/>
      <c r="J312" s="161"/>
      <c r="K312" s="161"/>
      <c r="L312" s="161"/>
      <c r="M312" s="161"/>
      <c r="N312" s="161"/>
      <c r="O312" s="161"/>
      <c r="P312" s="161"/>
      <c r="Q312" s="161"/>
      <c r="R312" s="161"/>
      <c r="S312" s="161"/>
      <c r="T312" s="161"/>
      <c r="U312" s="161"/>
      <c r="V312" s="161"/>
      <c r="W312" s="161"/>
      <c r="X312" s="161"/>
    </row>
    <row r="313" spans="1:24" x14ac:dyDescent="0.55000000000000004">
      <c r="A313" s="161"/>
      <c r="B313" s="161"/>
      <c r="C313" s="161"/>
      <c r="D313" s="95">
        <v>225</v>
      </c>
      <c r="E313" s="96">
        <f t="shared" si="27"/>
        <v>13.5</v>
      </c>
      <c r="F313" s="96">
        <f>NORMDIST(E313,'HS Calculations'!F$63,'HS Calculations'!G$63/4,FALSE)+NORMDIST(E313,'HS Calculations'!F$64,'HS Calculations'!G$64/4,FALSE)+NORMDIST(E313,'HS Calculations'!F$65,'HS Calculations'!G$65/4,FALSE)+NORMDIST(E313,'HS Calculations'!F$66,'HS Calculations'!G$66/4,FALSE)+NORMDIST(E313,'HS Calculations'!F$67,'HS Calculations'!G$67/4,FALSE)</f>
        <v>1.02127112626535E-4</v>
      </c>
      <c r="G313" s="102">
        <f>NORMDIST(E313,'HS Calculations'!F$68,'HS Calculations'!G$68/4,FALSE)+NORMDIST(E313,'HS Calculations'!F$69,'HS Calculations'!G$69/4,FALSE)+NORMDIST(E313,'HS Calculations'!F$70,'HS Calculations'!G$70/4,FALSE)+NORMDIST(E313,'HS Calculations'!F$71,'HS Calculations'!G$71/4,FALSE)</f>
        <v>3.200570871784448E-217</v>
      </c>
      <c r="H313" s="161"/>
      <c r="I313" s="161"/>
      <c r="J313" s="161"/>
      <c r="K313" s="161"/>
      <c r="L313" s="161"/>
      <c r="M313" s="161"/>
      <c r="N313" s="161"/>
      <c r="O313" s="161"/>
      <c r="P313" s="161"/>
      <c r="Q313" s="161"/>
      <c r="R313" s="161"/>
      <c r="S313" s="161"/>
      <c r="T313" s="161"/>
      <c r="U313" s="161"/>
      <c r="V313" s="161"/>
      <c r="W313" s="161"/>
      <c r="X313" s="161"/>
    </row>
    <row r="314" spans="1:24" x14ac:dyDescent="0.55000000000000004">
      <c r="A314" s="161"/>
      <c r="B314" s="161"/>
      <c r="C314" s="161"/>
      <c r="D314" s="95">
        <v>226</v>
      </c>
      <c r="E314" s="96">
        <f t="shared" si="27"/>
        <v>13.56</v>
      </c>
      <c r="F314" s="96">
        <f>NORMDIST(E314,'HS Calculations'!F$63,'HS Calculations'!G$63/4,FALSE)+NORMDIST(E314,'HS Calculations'!F$64,'HS Calculations'!G$64/4,FALSE)+NORMDIST(E314,'HS Calculations'!F$65,'HS Calculations'!G$65/4,FALSE)+NORMDIST(E314,'HS Calculations'!F$66,'HS Calculations'!G$66/4,FALSE)+NORMDIST(E314,'HS Calculations'!F$67,'HS Calculations'!G$67/4,FALSE)</f>
        <v>3.6171968742857168E-4</v>
      </c>
      <c r="G314" s="102">
        <f>NORMDIST(E314,'HS Calculations'!F$68,'HS Calculations'!G$68/4,FALSE)+NORMDIST(E314,'HS Calculations'!F$69,'HS Calculations'!G$69/4,FALSE)+NORMDIST(E314,'HS Calculations'!F$70,'HS Calculations'!G$70/4,FALSE)+NORMDIST(E314,'HS Calculations'!F$71,'HS Calculations'!G$71/4,FALSE)</f>
        <v>1.6493263771555825E-223</v>
      </c>
      <c r="H314" s="161"/>
      <c r="I314" s="161"/>
      <c r="J314" s="161"/>
      <c r="K314" s="161"/>
      <c r="L314" s="161"/>
      <c r="M314" s="161"/>
      <c r="N314" s="161"/>
      <c r="O314" s="161"/>
      <c r="P314" s="161"/>
      <c r="Q314" s="161"/>
      <c r="R314" s="161"/>
      <c r="S314" s="161"/>
      <c r="T314" s="161"/>
      <c r="U314" s="161"/>
      <c r="V314" s="161"/>
      <c r="W314" s="161"/>
      <c r="X314" s="161"/>
    </row>
    <row r="315" spans="1:24" x14ac:dyDescent="0.55000000000000004">
      <c r="A315" s="161"/>
      <c r="B315" s="161"/>
      <c r="C315" s="161"/>
      <c r="D315" s="95">
        <v>227</v>
      </c>
      <c r="E315" s="96">
        <f t="shared" si="27"/>
        <v>13.62</v>
      </c>
      <c r="F315" s="96">
        <f>NORMDIST(E315,'HS Calculations'!F$63,'HS Calculations'!G$63/4,FALSE)+NORMDIST(E315,'HS Calculations'!F$64,'HS Calculations'!G$64/4,FALSE)+NORMDIST(E315,'HS Calculations'!F$65,'HS Calculations'!G$65/4,FALSE)+NORMDIST(E315,'HS Calculations'!F$66,'HS Calculations'!G$66/4,FALSE)+NORMDIST(E315,'HS Calculations'!F$67,'HS Calculations'!G$67/4,FALSE)</f>
        <v>1.1747045472351109E-3</v>
      </c>
      <c r="G315" s="102">
        <f>NORMDIST(E315,'HS Calculations'!F$68,'HS Calculations'!G$68/4,FALSE)+NORMDIST(E315,'HS Calculations'!F$69,'HS Calculations'!G$69/4,FALSE)+NORMDIST(E315,'HS Calculations'!F$70,'HS Calculations'!G$70/4,FALSE)+NORMDIST(E315,'HS Calculations'!F$71,'HS Calculations'!G$71/4,FALSE)</f>
        <v>3.0798172713414924E-227</v>
      </c>
      <c r="H315" s="161"/>
      <c r="I315" s="161"/>
      <c r="J315" s="161"/>
      <c r="K315" s="161"/>
      <c r="L315" s="161"/>
      <c r="M315" s="161"/>
      <c r="N315" s="161"/>
      <c r="O315" s="161"/>
      <c r="P315" s="161"/>
      <c r="Q315" s="161"/>
      <c r="R315" s="161"/>
      <c r="S315" s="161"/>
      <c r="T315" s="161"/>
      <c r="U315" s="161"/>
      <c r="V315" s="161"/>
      <c r="W315" s="161"/>
      <c r="X315" s="161"/>
    </row>
    <row r="316" spans="1:24" x14ac:dyDescent="0.55000000000000004">
      <c r="A316" s="161"/>
      <c r="B316" s="161"/>
      <c r="C316" s="161"/>
      <c r="D316" s="95">
        <v>228</v>
      </c>
      <c r="E316" s="96">
        <f t="shared" si="27"/>
        <v>13.68</v>
      </c>
      <c r="F316" s="96">
        <f>NORMDIST(E316,'HS Calculations'!F$63,'HS Calculations'!G$63/4,FALSE)+NORMDIST(E316,'HS Calculations'!F$64,'HS Calculations'!G$64/4,FALSE)+NORMDIST(E316,'HS Calculations'!F$65,'HS Calculations'!G$65/4,FALSE)+NORMDIST(E316,'HS Calculations'!F$66,'HS Calculations'!G$66/4,FALSE)+NORMDIST(E316,'HS Calculations'!F$67,'HS Calculations'!G$67/4,FALSE)</f>
        <v>3.4979255571105893E-3</v>
      </c>
      <c r="G316" s="102">
        <f>NORMDIST(E316,'HS Calculations'!F$68,'HS Calculations'!G$68/4,FALSE)+NORMDIST(E316,'HS Calculations'!F$69,'HS Calculations'!G$69/4,FALSE)+NORMDIST(E316,'HS Calculations'!F$70,'HS Calculations'!G$70/4,FALSE)+NORMDIST(E316,'HS Calculations'!F$71,'HS Calculations'!G$71/4,FALSE)</f>
        <v>7.161026112560063E-225</v>
      </c>
      <c r="H316" s="161"/>
      <c r="I316" s="161"/>
      <c r="J316" s="161"/>
      <c r="K316" s="161"/>
      <c r="L316" s="161"/>
      <c r="M316" s="161"/>
      <c r="N316" s="161"/>
      <c r="O316" s="161"/>
      <c r="P316" s="161"/>
      <c r="Q316" s="161"/>
      <c r="R316" s="161"/>
      <c r="S316" s="161"/>
      <c r="T316" s="161"/>
      <c r="U316" s="161"/>
      <c r="V316" s="161"/>
      <c r="W316" s="161"/>
      <c r="X316" s="161"/>
    </row>
    <row r="317" spans="1:24" x14ac:dyDescent="0.55000000000000004">
      <c r="A317" s="161"/>
      <c r="B317" s="161"/>
      <c r="C317" s="161"/>
      <c r="D317" s="95">
        <v>229</v>
      </c>
      <c r="E317" s="96">
        <f t="shared" si="27"/>
        <v>13.74</v>
      </c>
      <c r="F317" s="96">
        <f>NORMDIST(E317,'HS Calculations'!F$63,'HS Calculations'!G$63/4,FALSE)+NORMDIST(E317,'HS Calculations'!F$64,'HS Calculations'!G$64/4,FALSE)+NORMDIST(E317,'HS Calculations'!F$65,'HS Calculations'!G$65/4,FALSE)+NORMDIST(E317,'HS Calculations'!F$66,'HS Calculations'!G$66/4,FALSE)+NORMDIST(E317,'HS Calculations'!F$67,'HS Calculations'!G$67/4,FALSE)</f>
        <v>9.5503191497192698E-3</v>
      </c>
      <c r="G317" s="102">
        <f>NORMDIST(E317,'HS Calculations'!F$68,'HS Calculations'!G$68/4,FALSE)+NORMDIST(E317,'HS Calculations'!F$69,'HS Calculations'!G$69/4,FALSE)+NORMDIST(E317,'HS Calculations'!F$70,'HS Calculations'!G$70/4,FALSE)+NORMDIST(E317,'HS Calculations'!F$71,'HS Calculations'!G$71/4,FALSE)</f>
        <v>1.6216878901453526E-222</v>
      </c>
      <c r="H317" s="161"/>
      <c r="I317" s="161"/>
      <c r="J317" s="161"/>
      <c r="K317" s="161"/>
      <c r="L317" s="161"/>
      <c r="M317" s="161"/>
      <c r="N317" s="161"/>
      <c r="O317" s="161"/>
      <c r="P317" s="161"/>
      <c r="Q317" s="161"/>
      <c r="R317" s="161"/>
      <c r="S317" s="161"/>
      <c r="T317" s="161"/>
      <c r="U317" s="161"/>
      <c r="V317" s="161"/>
      <c r="W317" s="161"/>
      <c r="X317" s="161"/>
    </row>
    <row r="318" spans="1:24" x14ac:dyDescent="0.55000000000000004">
      <c r="A318" s="161"/>
      <c r="B318" s="161"/>
      <c r="C318" s="161"/>
      <c r="D318" s="95">
        <v>230</v>
      </c>
      <c r="E318" s="96">
        <f t="shared" si="27"/>
        <v>13.8</v>
      </c>
      <c r="F318" s="96">
        <f>NORMDIST(E318,'HS Calculations'!F$63,'HS Calculations'!G$63/4,FALSE)+NORMDIST(E318,'HS Calculations'!F$64,'HS Calculations'!G$64/4,FALSE)+NORMDIST(E318,'HS Calculations'!F$65,'HS Calculations'!G$65/4,FALSE)+NORMDIST(E318,'HS Calculations'!F$66,'HS Calculations'!G$66/4,FALSE)+NORMDIST(E318,'HS Calculations'!F$67,'HS Calculations'!G$67/4,FALSE)</f>
        <v>2.3908405714471531E-2</v>
      </c>
      <c r="G318" s="102">
        <f>NORMDIST(E318,'HS Calculations'!F$68,'HS Calculations'!G$68/4,FALSE)+NORMDIST(E318,'HS Calculations'!F$69,'HS Calculations'!G$69/4,FALSE)+NORMDIST(E318,'HS Calculations'!F$70,'HS Calculations'!G$70/4,FALSE)+NORMDIST(E318,'HS Calculations'!F$71,'HS Calculations'!G$71/4,FALSE)</f>
        <v>3.568825362709643E-220</v>
      </c>
      <c r="H318" s="161"/>
      <c r="I318" s="161"/>
      <c r="J318" s="161"/>
      <c r="K318" s="161"/>
      <c r="L318" s="161"/>
      <c r="M318" s="161"/>
      <c r="N318" s="161"/>
      <c r="O318" s="161"/>
      <c r="P318" s="161"/>
      <c r="Q318" s="161"/>
      <c r="R318" s="161"/>
      <c r="S318" s="161"/>
      <c r="T318" s="161"/>
      <c r="U318" s="161"/>
      <c r="V318" s="161"/>
      <c r="W318" s="161"/>
      <c r="X318" s="161"/>
    </row>
    <row r="319" spans="1:24" x14ac:dyDescent="0.55000000000000004">
      <c r="A319" s="161"/>
      <c r="B319" s="161"/>
      <c r="C319" s="161"/>
      <c r="D319" s="95">
        <v>231</v>
      </c>
      <c r="E319" s="96">
        <f t="shared" si="27"/>
        <v>13.86</v>
      </c>
      <c r="F319" s="96">
        <f>NORMDIST(E319,'HS Calculations'!F$63,'HS Calculations'!G$63/4,FALSE)+NORMDIST(E319,'HS Calculations'!F$64,'HS Calculations'!G$64/4,FALSE)+NORMDIST(E319,'HS Calculations'!F$65,'HS Calculations'!G$65/4,FALSE)+NORMDIST(E319,'HS Calculations'!F$66,'HS Calculations'!G$66/4,FALSE)+NORMDIST(E319,'HS Calculations'!F$67,'HS Calculations'!G$67/4,FALSE)</f>
        <v>5.4879324708572007E-2</v>
      </c>
      <c r="G319" s="102">
        <f>NORMDIST(E319,'HS Calculations'!F$68,'HS Calculations'!G$68/4,FALSE)+NORMDIST(E319,'HS Calculations'!F$69,'HS Calculations'!G$69/4,FALSE)+NORMDIST(E319,'HS Calculations'!F$70,'HS Calculations'!G$70/4,FALSE)+NORMDIST(E319,'HS Calculations'!F$71,'HS Calculations'!G$71/4,FALSE)</f>
        <v>7.6321926887670974E-218</v>
      </c>
      <c r="H319" s="161"/>
      <c r="I319" s="161"/>
      <c r="J319" s="161"/>
      <c r="K319" s="161"/>
      <c r="L319" s="161"/>
      <c r="M319" s="161"/>
      <c r="N319" s="161"/>
      <c r="O319" s="161"/>
      <c r="P319" s="161"/>
      <c r="Q319" s="161"/>
      <c r="R319" s="161"/>
      <c r="S319" s="161"/>
      <c r="T319" s="161"/>
      <c r="U319" s="161"/>
      <c r="V319" s="161"/>
      <c r="W319" s="161"/>
      <c r="X319" s="161"/>
    </row>
    <row r="320" spans="1:24" x14ac:dyDescent="0.55000000000000004">
      <c r="A320" s="161"/>
      <c r="B320" s="161"/>
      <c r="C320" s="161"/>
      <c r="D320" s="95">
        <v>232</v>
      </c>
      <c r="E320" s="96">
        <f t="shared" si="27"/>
        <v>13.92</v>
      </c>
      <c r="F320" s="96">
        <f>NORMDIST(E320,'HS Calculations'!F$63,'HS Calculations'!G$63/4,FALSE)+NORMDIST(E320,'HS Calculations'!F$64,'HS Calculations'!G$64/4,FALSE)+NORMDIST(E320,'HS Calculations'!F$65,'HS Calculations'!G$65/4,FALSE)+NORMDIST(E320,'HS Calculations'!F$66,'HS Calculations'!G$66/4,FALSE)+NORMDIST(E320,'HS Calculations'!F$67,'HS Calculations'!G$67/4,FALSE)</f>
        <v>0.1155027461932375</v>
      </c>
      <c r="G320" s="102">
        <f>NORMDIST(E320,'HS Calculations'!F$68,'HS Calculations'!G$68/4,FALSE)+NORMDIST(E320,'HS Calculations'!F$69,'HS Calculations'!G$69/4,FALSE)+NORMDIST(E320,'HS Calculations'!F$70,'HS Calculations'!G$70/4,FALSE)+NORMDIST(E320,'HS Calculations'!F$71,'HS Calculations'!G$71/4,FALSE)</f>
        <v>1.5861321308181083E-215</v>
      </c>
      <c r="H320" s="161"/>
      <c r="I320" s="161"/>
      <c r="J320" s="161"/>
      <c r="K320" s="161"/>
      <c r="L320" s="161"/>
      <c r="M320" s="161"/>
      <c r="N320" s="161"/>
      <c r="O320" s="161"/>
      <c r="P320" s="161"/>
      <c r="Q320" s="161"/>
      <c r="R320" s="161"/>
      <c r="S320" s="161"/>
      <c r="T320" s="161"/>
      <c r="U320" s="161"/>
      <c r="V320" s="161"/>
      <c r="W320" s="161"/>
      <c r="X320" s="161"/>
    </row>
    <row r="321" spans="1:24" x14ac:dyDescent="0.55000000000000004">
      <c r="A321" s="161"/>
      <c r="B321" s="161"/>
      <c r="C321" s="161"/>
      <c r="D321" s="95">
        <v>233</v>
      </c>
      <c r="E321" s="96">
        <f t="shared" si="27"/>
        <v>13.98</v>
      </c>
      <c r="F321" s="96">
        <f>NORMDIST(E321,'HS Calculations'!F$63,'HS Calculations'!G$63/4,FALSE)+NORMDIST(E321,'HS Calculations'!F$64,'HS Calculations'!G$64/4,FALSE)+NORMDIST(E321,'HS Calculations'!F$65,'HS Calculations'!G$65/4,FALSE)+NORMDIST(E321,'HS Calculations'!F$66,'HS Calculations'!G$66/4,FALSE)+NORMDIST(E321,'HS Calculations'!F$67,'HS Calculations'!G$67/4,FALSE)</f>
        <v>0.22289548488791852</v>
      </c>
      <c r="G321" s="102">
        <f>NORMDIST(E321,'HS Calculations'!F$68,'HS Calculations'!G$68/4,FALSE)+NORMDIST(E321,'HS Calculations'!F$69,'HS Calculations'!G$69/4,FALSE)+NORMDIST(E321,'HS Calculations'!F$70,'HS Calculations'!G$70/4,FALSE)+NORMDIST(E321,'HS Calculations'!F$71,'HS Calculations'!G$71/4,FALSE)</f>
        <v>3.2032837165383793E-213</v>
      </c>
      <c r="H321" s="161"/>
      <c r="I321" s="161"/>
      <c r="J321" s="161"/>
      <c r="K321" s="161"/>
      <c r="L321" s="161"/>
      <c r="M321" s="161"/>
      <c r="N321" s="161"/>
      <c r="O321" s="161"/>
      <c r="P321" s="161"/>
      <c r="Q321" s="161"/>
      <c r="R321" s="161"/>
      <c r="S321" s="161"/>
      <c r="T321" s="161"/>
      <c r="U321" s="161"/>
      <c r="V321" s="161"/>
      <c r="W321" s="161"/>
      <c r="X321" s="161"/>
    </row>
    <row r="322" spans="1:24" x14ac:dyDescent="0.55000000000000004">
      <c r="A322" s="161"/>
      <c r="B322" s="161"/>
      <c r="C322" s="161"/>
      <c r="D322" s="95">
        <v>234</v>
      </c>
      <c r="E322" s="96">
        <f t="shared" si="27"/>
        <v>14.04</v>
      </c>
      <c r="F322" s="96">
        <f>NORMDIST(E322,'HS Calculations'!F$63,'HS Calculations'!G$63/4,FALSE)+NORMDIST(E322,'HS Calculations'!F$64,'HS Calculations'!G$64/4,FALSE)+NORMDIST(E322,'HS Calculations'!F$65,'HS Calculations'!G$65/4,FALSE)+NORMDIST(E322,'HS Calculations'!F$66,'HS Calculations'!G$66/4,FALSE)+NORMDIST(E322,'HS Calculations'!F$67,'HS Calculations'!G$67/4,FALSE)</f>
        <v>0.39439885186373175</v>
      </c>
      <c r="G322" s="102">
        <f>NORMDIST(E322,'HS Calculations'!F$68,'HS Calculations'!G$68/4,FALSE)+NORMDIST(E322,'HS Calculations'!F$69,'HS Calculations'!G$69/4,FALSE)+NORMDIST(E322,'HS Calculations'!F$70,'HS Calculations'!G$70/4,FALSE)+NORMDIST(E322,'HS Calculations'!F$71,'HS Calculations'!G$71/4,FALSE)</f>
        <v>6.2866235629037351E-211</v>
      </c>
      <c r="H322" s="161"/>
      <c r="I322" s="161"/>
      <c r="J322" s="161"/>
      <c r="K322" s="161"/>
      <c r="L322" s="161"/>
      <c r="M322" s="161"/>
      <c r="N322" s="161"/>
      <c r="O322" s="161"/>
      <c r="P322" s="161"/>
      <c r="Q322" s="161"/>
      <c r="R322" s="161"/>
      <c r="S322" s="161"/>
      <c r="T322" s="161"/>
      <c r="U322" s="161"/>
      <c r="V322" s="161"/>
      <c r="W322" s="161"/>
      <c r="X322" s="161"/>
    </row>
    <row r="323" spans="1:24" x14ac:dyDescent="0.55000000000000004">
      <c r="A323" s="161"/>
      <c r="B323" s="161"/>
      <c r="C323" s="161"/>
      <c r="D323" s="95">
        <v>235</v>
      </c>
      <c r="E323" s="96">
        <f t="shared" si="27"/>
        <v>14.1</v>
      </c>
      <c r="F323" s="96">
        <f>NORMDIST(E323,'HS Calculations'!F$63,'HS Calculations'!G$63/4,FALSE)+NORMDIST(E323,'HS Calculations'!F$64,'HS Calculations'!G$64/4,FALSE)+NORMDIST(E323,'HS Calculations'!F$65,'HS Calculations'!G$65/4,FALSE)+NORMDIST(E323,'HS Calculations'!F$66,'HS Calculations'!G$66/4,FALSE)+NORMDIST(E323,'HS Calculations'!F$67,'HS Calculations'!G$67/4,FALSE)</f>
        <v>0.63987541237375734</v>
      </c>
      <c r="G323" s="102">
        <f>NORMDIST(E323,'HS Calculations'!F$68,'HS Calculations'!G$68/4,FALSE)+NORMDIST(E323,'HS Calculations'!F$69,'HS Calculations'!G$69/4,FALSE)+NORMDIST(E323,'HS Calculations'!F$70,'HS Calculations'!G$70/4,FALSE)+NORMDIST(E323,'HS Calculations'!F$71,'HS Calculations'!G$71/4,FALSE)</f>
        <v>1.1989622591912424E-208</v>
      </c>
      <c r="H323" s="161"/>
      <c r="I323" s="161"/>
      <c r="J323" s="161"/>
      <c r="K323" s="161"/>
      <c r="L323" s="161"/>
      <c r="M323" s="161"/>
      <c r="N323" s="161"/>
      <c r="O323" s="161"/>
      <c r="P323" s="161"/>
      <c r="Q323" s="161"/>
      <c r="R323" s="161"/>
      <c r="S323" s="161"/>
      <c r="T323" s="161"/>
      <c r="U323" s="161"/>
      <c r="V323" s="161"/>
      <c r="W323" s="161"/>
      <c r="X323" s="161"/>
    </row>
    <row r="324" spans="1:24" x14ac:dyDescent="0.55000000000000004">
      <c r="A324" s="161"/>
      <c r="B324" s="161"/>
      <c r="C324" s="161"/>
      <c r="D324" s="95">
        <v>236</v>
      </c>
      <c r="E324" s="96">
        <f t="shared" si="27"/>
        <v>14.16</v>
      </c>
      <c r="F324" s="96">
        <f>NORMDIST(E324,'HS Calculations'!F$63,'HS Calculations'!G$63/4,FALSE)+NORMDIST(E324,'HS Calculations'!F$64,'HS Calculations'!G$64/4,FALSE)+NORMDIST(E324,'HS Calculations'!F$65,'HS Calculations'!G$65/4,FALSE)+NORMDIST(E324,'HS Calculations'!F$66,'HS Calculations'!G$66/4,FALSE)+NORMDIST(E324,'HS Calculations'!F$67,'HS Calculations'!G$67/4,FALSE)</f>
        <v>0.95187651647312232</v>
      </c>
      <c r="G324" s="102">
        <f>NORMDIST(E324,'HS Calculations'!F$68,'HS Calculations'!G$68/4,FALSE)+NORMDIST(E324,'HS Calculations'!F$69,'HS Calculations'!G$69/4,FALSE)+NORMDIST(E324,'HS Calculations'!F$70,'HS Calculations'!G$70/4,FALSE)+NORMDIST(E324,'HS Calculations'!F$71,'HS Calculations'!G$71/4,FALSE)</f>
        <v>2.2220794143202909E-206</v>
      </c>
      <c r="H324" s="161"/>
      <c r="I324" s="161"/>
      <c r="J324" s="161"/>
      <c r="K324" s="161"/>
      <c r="L324" s="161"/>
      <c r="M324" s="161"/>
      <c r="N324" s="161"/>
      <c r="O324" s="161"/>
      <c r="P324" s="161"/>
      <c r="Q324" s="161"/>
      <c r="R324" s="161"/>
      <c r="S324" s="161"/>
      <c r="T324" s="161"/>
      <c r="U324" s="161"/>
      <c r="V324" s="161"/>
      <c r="W324" s="161"/>
      <c r="X324" s="161"/>
    </row>
    <row r="325" spans="1:24" x14ac:dyDescent="0.55000000000000004">
      <c r="A325" s="161"/>
      <c r="B325" s="161"/>
      <c r="C325" s="161"/>
      <c r="D325" s="95">
        <v>237</v>
      </c>
      <c r="E325" s="96">
        <f t="shared" si="27"/>
        <v>14.22</v>
      </c>
      <c r="F325" s="96">
        <f>NORMDIST(E325,'HS Calculations'!F$63,'HS Calculations'!G$63/4,FALSE)+NORMDIST(E325,'HS Calculations'!F$64,'HS Calculations'!G$64/4,FALSE)+NORMDIST(E325,'HS Calculations'!F$65,'HS Calculations'!G$65/4,FALSE)+NORMDIST(E325,'HS Calculations'!F$66,'HS Calculations'!G$66/4,FALSE)+NORMDIST(E325,'HS Calculations'!F$67,'HS Calculations'!G$67/4,FALSE)</f>
        <v>1.2983482962608917</v>
      </c>
      <c r="G325" s="102">
        <f>NORMDIST(E325,'HS Calculations'!F$68,'HS Calculations'!G$68/4,FALSE)+NORMDIST(E325,'HS Calculations'!F$69,'HS Calculations'!G$69/4,FALSE)+NORMDIST(E325,'HS Calculations'!F$70,'HS Calculations'!G$70/4,FALSE)+NORMDIST(E325,'HS Calculations'!F$71,'HS Calculations'!G$71/4,FALSE)</f>
        <v>4.002023607207276E-204</v>
      </c>
      <c r="H325" s="161"/>
      <c r="I325" s="161"/>
      <c r="J325" s="161"/>
      <c r="K325" s="161"/>
      <c r="L325" s="161"/>
      <c r="M325" s="161"/>
      <c r="N325" s="161"/>
      <c r="O325" s="161"/>
      <c r="P325" s="161"/>
      <c r="Q325" s="161"/>
      <c r="R325" s="161"/>
      <c r="S325" s="161"/>
      <c r="T325" s="161"/>
      <c r="U325" s="161"/>
      <c r="V325" s="161"/>
      <c r="W325" s="161"/>
      <c r="X325" s="161"/>
    </row>
    <row r="326" spans="1:24" x14ac:dyDescent="0.55000000000000004">
      <c r="A326" s="161"/>
      <c r="B326" s="161"/>
      <c r="C326" s="161"/>
      <c r="D326" s="95">
        <v>238</v>
      </c>
      <c r="E326" s="96">
        <f t="shared" si="27"/>
        <v>14.28</v>
      </c>
      <c r="F326" s="96">
        <f>NORMDIST(E326,'HS Calculations'!F$63,'HS Calculations'!G$63/4,FALSE)+NORMDIST(E326,'HS Calculations'!F$64,'HS Calculations'!G$64/4,FALSE)+NORMDIST(E326,'HS Calculations'!F$65,'HS Calculations'!G$65/4,FALSE)+NORMDIST(E326,'HS Calculations'!F$66,'HS Calculations'!G$66/4,FALSE)+NORMDIST(E326,'HS Calculations'!F$67,'HS Calculations'!G$67/4,FALSE)</f>
        <v>1.6237801269284067</v>
      </c>
      <c r="G326" s="102">
        <f>NORMDIST(E326,'HS Calculations'!F$68,'HS Calculations'!G$68/4,FALSE)+NORMDIST(E326,'HS Calculations'!F$69,'HS Calculations'!G$69/4,FALSE)+NORMDIST(E326,'HS Calculations'!F$70,'HS Calculations'!G$70/4,FALSE)+NORMDIST(E326,'HS Calculations'!F$71,'HS Calculations'!G$71/4,FALSE)</f>
        <v>7.0043158694553083E-202</v>
      </c>
      <c r="H326" s="161"/>
      <c r="I326" s="161"/>
      <c r="J326" s="161"/>
      <c r="K326" s="161"/>
      <c r="L326" s="161"/>
      <c r="M326" s="161"/>
      <c r="N326" s="161"/>
      <c r="O326" s="161"/>
      <c r="P326" s="161"/>
      <c r="Q326" s="161"/>
      <c r="R326" s="161"/>
      <c r="S326" s="161"/>
      <c r="T326" s="161"/>
      <c r="U326" s="161"/>
      <c r="V326" s="161"/>
      <c r="W326" s="161"/>
      <c r="X326" s="161"/>
    </row>
    <row r="327" spans="1:24" x14ac:dyDescent="0.55000000000000004">
      <c r="A327" s="161"/>
      <c r="B327" s="161"/>
      <c r="C327" s="161"/>
      <c r="D327" s="95">
        <v>239</v>
      </c>
      <c r="E327" s="96">
        <f t="shared" si="27"/>
        <v>14.34</v>
      </c>
      <c r="F327" s="96">
        <f>NORMDIST(E327,'HS Calculations'!F$63,'HS Calculations'!G$63/4,FALSE)+NORMDIST(E327,'HS Calculations'!F$64,'HS Calculations'!G$64/4,FALSE)+NORMDIST(E327,'HS Calculations'!F$65,'HS Calculations'!G$65/4,FALSE)+NORMDIST(E327,'HS Calculations'!F$66,'HS Calculations'!G$66/4,FALSE)+NORMDIST(E327,'HS Calculations'!F$67,'HS Calculations'!G$67/4,FALSE)</f>
        <v>1.8620384344678187</v>
      </c>
      <c r="G327" s="102">
        <f>NORMDIST(E327,'HS Calculations'!F$68,'HS Calculations'!G$68/4,FALSE)+NORMDIST(E327,'HS Calculations'!F$69,'HS Calculations'!G$69/4,FALSE)+NORMDIST(E327,'HS Calculations'!F$70,'HS Calculations'!G$70/4,FALSE)+NORMDIST(E327,'HS Calculations'!F$71,'HS Calculations'!G$71/4,FALSE)</f>
        <v>1.1912908512354008E-199</v>
      </c>
      <c r="H327" s="161"/>
      <c r="I327" s="161"/>
      <c r="J327" s="161"/>
      <c r="K327" s="161"/>
      <c r="L327" s="161"/>
      <c r="M327" s="161"/>
      <c r="N327" s="161"/>
      <c r="O327" s="161"/>
      <c r="P327" s="161"/>
      <c r="Q327" s="161"/>
      <c r="R327" s="161"/>
      <c r="S327" s="161"/>
      <c r="T327" s="161"/>
      <c r="U327" s="161"/>
      <c r="V327" s="161"/>
      <c r="W327" s="161"/>
      <c r="X327" s="161"/>
    </row>
    <row r="328" spans="1:24" x14ac:dyDescent="0.55000000000000004">
      <c r="A328" s="161"/>
      <c r="B328" s="161"/>
      <c r="C328" s="161"/>
      <c r="D328" s="95">
        <v>240</v>
      </c>
      <c r="E328" s="96">
        <f t="shared" si="27"/>
        <v>14.4</v>
      </c>
      <c r="F328" s="96">
        <f>NORMDIST(E328,'HS Calculations'!F$63,'HS Calculations'!G$63/4,FALSE)+NORMDIST(E328,'HS Calculations'!F$64,'HS Calculations'!G$64/4,FALSE)+NORMDIST(E328,'HS Calculations'!F$65,'HS Calculations'!G$65/4,FALSE)+NORMDIST(E328,'HS Calculations'!F$66,'HS Calculations'!G$66/4,FALSE)+NORMDIST(E328,'HS Calculations'!F$67,'HS Calculations'!G$67/4,FALSE)</f>
        <v>1.9578322131751447</v>
      </c>
      <c r="G328" s="102">
        <f>NORMDIST(E328,'HS Calculations'!F$68,'HS Calculations'!G$68/4,FALSE)+NORMDIST(E328,'HS Calculations'!F$69,'HS Calculations'!G$69/4,FALSE)+NORMDIST(E328,'HS Calculations'!F$70,'HS Calculations'!G$70/4,FALSE)+NORMDIST(E328,'HS Calculations'!F$71,'HS Calculations'!G$71/4,FALSE)</f>
        <v>1.9689554818710586E-197</v>
      </c>
      <c r="H328" s="161"/>
      <c r="I328" s="161"/>
      <c r="J328" s="161"/>
      <c r="K328" s="161"/>
      <c r="L328" s="161"/>
      <c r="M328" s="161"/>
      <c r="N328" s="161"/>
      <c r="O328" s="161"/>
      <c r="P328" s="161"/>
      <c r="Q328" s="161"/>
      <c r="R328" s="161"/>
      <c r="S328" s="161"/>
      <c r="T328" s="161"/>
      <c r="U328" s="161"/>
      <c r="V328" s="161"/>
      <c r="W328" s="161"/>
      <c r="X328" s="161"/>
    </row>
    <row r="329" spans="1:24" x14ac:dyDescent="0.55000000000000004">
      <c r="A329" s="161"/>
      <c r="B329" s="161"/>
      <c r="C329" s="161"/>
      <c r="D329" s="95">
        <v>241</v>
      </c>
      <c r="E329" s="96">
        <f t="shared" si="27"/>
        <v>14.46</v>
      </c>
      <c r="F329" s="96">
        <f>NORMDIST(E329,'HS Calculations'!F$63,'HS Calculations'!G$63/4,FALSE)+NORMDIST(E329,'HS Calculations'!F$64,'HS Calculations'!G$64/4,FALSE)+NORMDIST(E329,'HS Calculations'!F$65,'HS Calculations'!G$65/4,FALSE)+NORMDIST(E329,'HS Calculations'!F$66,'HS Calculations'!G$66/4,FALSE)+NORMDIST(E329,'HS Calculations'!F$67,'HS Calculations'!G$67/4,FALSE)</f>
        <v>1.8875032514257157</v>
      </c>
      <c r="G329" s="102">
        <f>NORMDIST(E329,'HS Calculations'!F$68,'HS Calculations'!G$68/4,FALSE)+NORMDIST(E329,'HS Calculations'!F$69,'HS Calculations'!G$69/4,FALSE)+NORMDIST(E329,'HS Calculations'!F$70,'HS Calculations'!G$70/4,FALSE)+NORMDIST(E329,'HS Calculations'!F$71,'HS Calculations'!G$71/4,FALSE)</f>
        <v>3.1624232471438868E-195</v>
      </c>
      <c r="H329" s="161"/>
      <c r="I329" s="161"/>
      <c r="J329" s="161"/>
      <c r="K329" s="161"/>
      <c r="L329" s="161"/>
      <c r="M329" s="161"/>
      <c r="N329" s="161"/>
      <c r="O329" s="161"/>
      <c r="P329" s="161"/>
      <c r="Q329" s="161"/>
      <c r="R329" s="161"/>
      <c r="S329" s="161"/>
      <c r="T329" s="161"/>
      <c r="U329" s="161"/>
      <c r="V329" s="161"/>
      <c r="W329" s="161"/>
      <c r="X329" s="161"/>
    </row>
    <row r="330" spans="1:24" x14ac:dyDescent="0.55000000000000004">
      <c r="A330" s="161"/>
      <c r="B330" s="161"/>
      <c r="C330" s="161"/>
      <c r="D330" s="95">
        <v>242</v>
      </c>
      <c r="E330" s="96">
        <f t="shared" si="27"/>
        <v>14.52</v>
      </c>
      <c r="F330" s="96">
        <f>NORMDIST(E330,'HS Calculations'!F$63,'HS Calculations'!G$63/4,FALSE)+NORMDIST(E330,'HS Calculations'!F$64,'HS Calculations'!G$64/4,FALSE)+NORMDIST(E330,'HS Calculations'!F$65,'HS Calculations'!G$65/4,FALSE)+NORMDIST(E330,'HS Calculations'!F$66,'HS Calculations'!G$66/4,FALSE)+NORMDIST(E330,'HS Calculations'!F$67,'HS Calculations'!G$67/4,FALSE)</f>
        <v>1.6684967176667258</v>
      </c>
      <c r="G330" s="102">
        <f>NORMDIST(E330,'HS Calculations'!F$68,'HS Calculations'!G$68/4,FALSE)+NORMDIST(E330,'HS Calculations'!F$69,'HS Calculations'!G$69/4,FALSE)+NORMDIST(E330,'HS Calculations'!F$70,'HS Calculations'!G$70/4,FALSE)+NORMDIST(E330,'HS Calculations'!F$71,'HS Calculations'!G$71/4,FALSE)</f>
        <v>4.9359425656197475E-193</v>
      </c>
      <c r="H330" s="161"/>
      <c r="I330" s="161"/>
      <c r="J330" s="161"/>
      <c r="K330" s="161"/>
      <c r="L330" s="161"/>
      <c r="M330" s="161"/>
      <c r="N330" s="161"/>
      <c r="O330" s="161"/>
      <c r="P330" s="161"/>
      <c r="Q330" s="161"/>
      <c r="R330" s="161"/>
      <c r="S330" s="161"/>
      <c r="T330" s="161"/>
      <c r="U330" s="161"/>
      <c r="V330" s="161"/>
      <c r="W330" s="161"/>
      <c r="X330" s="161"/>
    </row>
    <row r="331" spans="1:24" x14ac:dyDescent="0.55000000000000004">
      <c r="A331" s="161"/>
      <c r="B331" s="161"/>
      <c r="C331" s="161"/>
      <c r="D331" s="95">
        <v>243</v>
      </c>
      <c r="E331" s="96">
        <f t="shared" si="27"/>
        <v>14.58</v>
      </c>
      <c r="F331" s="96">
        <f>NORMDIST(E331,'HS Calculations'!F$63,'HS Calculations'!G$63/4,FALSE)+NORMDIST(E331,'HS Calculations'!F$64,'HS Calculations'!G$64/4,FALSE)+NORMDIST(E331,'HS Calculations'!F$65,'HS Calculations'!G$65/4,FALSE)+NORMDIST(E331,'HS Calculations'!F$66,'HS Calculations'!G$66/4,FALSE)+NORMDIST(E331,'HS Calculations'!F$67,'HS Calculations'!G$67/4,FALSE)</f>
        <v>1.3523478487919578</v>
      </c>
      <c r="G331" s="102">
        <f>NORMDIST(E331,'HS Calculations'!F$68,'HS Calculations'!G$68/4,FALSE)+NORMDIST(E331,'HS Calculations'!F$69,'HS Calculations'!G$69/4,FALSE)+NORMDIST(E331,'HS Calculations'!F$70,'HS Calculations'!G$70/4,FALSE)+NORMDIST(E331,'HS Calculations'!F$71,'HS Calculations'!G$71/4,FALSE)</f>
        <v>7.4866272057978327E-191</v>
      </c>
      <c r="H331" s="161"/>
      <c r="I331" s="161"/>
      <c r="J331" s="161"/>
      <c r="K331" s="161"/>
      <c r="L331" s="161"/>
      <c r="M331" s="161"/>
      <c r="N331" s="161"/>
      <c r="O331" s="161"/>
      <c r="P331" s="161"/>
      <c r="Q331" s="161"/>
      <c r="R331" s="161"/>
      <c r="S331" s="161"/>
      <c r="T331" s="161"/>
      <c r="U331" s="161"/>
      <c r="V331" s="161"/>
      <c r="W331" s="161"/>
      <c r="X331" s="161"/>
    </row>
    <row r="332" spans="1:24" x14ac:dyDescent="0.55000000000000004">
      <c r="A332" s="161"/>
      <c r="B332" s="161"/>
      <c r="C332" s="161"/>
      <c r="D332" s="95">
        <v>244</v>
      </c>
      <c r="E332" s="96">
        <f t="shared" si="27"/>
        <v>14.64</v>
      </c>
      <c r="F332" s="96">
        <f>NORMDIST(E332,'HS Calculations'!F$63,'HS Calculations'!G$63/4,FALSE)+NORMDIST(E332,'HS Calculations'!F$64,'HS Calculations'!G$64/4,FALSE)+NORMDIST(E332,'HS Calculations'!F$65,'HS Calculations'!G$65/4,FALSE)+NORMDIST(E332,'HS Calculations'!F$66,'HS Calculations'!G$66/4,FALSE)+NORMDIST(E332,'HS Calculations'!F$67,'HS Calculations'!G$67/4,FALSE)</f>
        <v>1.0050250396243359</v>
      </c>
      <c r="G332" s="102">
        <f>NORMDIST(E332,'HS Calculations'!F$68,'HS Calculations'!G$68/4,FALSE)+NORMDIST(E332,'HS Calculations'!F$69,'HS Calculations'!G$69/4,FALSE)+NORMDIST(E332,'HS Calculations'!F$70,'HS Calculations'!G$70/4,FALSE)+NORMDIST(E332,'HS Calculations'!F$71,'HS Calculations'!G$71/4,FALSE)</f>
        <v>1.103489805512426E-188</v>
      </c>
      <c r="H332" s="161"/>
      <c r="I332" s="161"/>
      <c r="J332" s="161"/>
      <c r="K332" s="161"/>
      <c r="L332" s="161"/>
      <c r="M332" s="161"/>
      <c r="N332" s="161"/>
      <c r="O332" s="161"/>
      <c r="P332" s="161"/>
      <c r="Q332" s="161"/>
      <c r="R332" s="161"/>
      <c r="S332" s="161"/>
      <c r="T332" s="161"/>
      <c r="U332" s="161"/>
      <c r="V332" s="161"/>
      <c r="W332" s="161"/>
      <c r="X332" s="161"/>
    </row>
    <row r="333" spans="1:24" x14ac:dyDescent="0.55000000000000004">
      <c r="A333" s="161"/>
      <c r="B333" s="161"/>
      <c r="C333" s="161"/>
      <c r="D333" s="95">
        <v>245</v>
      </c>
      <c r="E333" s="96">
        <f t="shared" si="27"/>
        <v>14.7</v>
      </c>
      <c r="F333" s="96">
        <f>NORMDIST(E333,'HS Calculations'!F$63,'HS Calculations'!G$63/4,FALSE)+NORMDIST(E333,'HS Calculations'!F$64,'HS Calculations'!G$64/4,FALSE)+NORMDIST(E333,'HS Calculations'!F$65,'HS Calculations'!G$65/4,FALSE)+NORMDIST(E333,'HS Calculations'!F$66,'HS Calculations'!G$66/4,FALSE)+NORMDIST(E333,'HS Calculations'!F$67,'HS Calculations'!G$67/4,FALSE)</f>
        <v>0.68484258729722769</v>
      </c>
      <c r="G333" s="102">
        <f>NORMDIST(E333,'HS Calculations'!F$68,'HS Calculations'!G$68/4,FALSE)+NORMDIST(E333,'HS Calculations'!F$69,'HS Calculations'!G$69/4,FALSE)+NORMDIST(E333,'HS Calculations'!F$70,'HS Calculations'!G$70/4,FALSE)+NORMDIST(E333,'HS Calculations'!F$71,'HS Calculations'!G$71/4,FALSE)</f>
        <v>1.5805798799526982E-186</v>
      </c>
      <c r="H333" s="161"/>
      <c r="I333" s="161"/>
      <c r="J333" s="161"/>
      <c r="K333" s="161"/>
      <c r="L333" s="161"/>
      <c r="M333" s="161"/>
      <c r="N333" s="161"/>
      <c r="O333" s="161"/>
      <c r="P333" s="161"/>
      <c r="Q333" s="161"/>
      <c r="R333" s="161"/>
      <c r="S333" s="161"/>
      <c r="T333" s="161"/>
      <c r="U333" s="161"/>
      <c r="V333" s="161"/>
      <c r="W333" s="161"/>
      <c r="X333" s="161"/>
    </row>
    <row r="334" spans="1:24" x14ac:dyDescent="0.55000000000000004">
      <c r="A334" s="161"/>
      <c r="B334" s="161"/>
      <c r="C334" s="161"/>
      <c r="D334" s="95">
        <v>246</v>
      </c>
      <c r="E334" s="96">
        <f t="shared" si="27"/>
        <v>14.76</v>
      </c>
      <c r="F334" s="96">
        <f>NORMDIST(E334,'HS Calculations'!F$63,'HS Calculations'!G$63/4,FALSE)+NORMDIST(E334,'HS Calculations'!F$64,'HS Calculations'!G$64/4,FALSE)+NORMDIST(E334,'HS Calculations'!F$65,'HS Calculations'!G$65/4,FALSE)+NORMDIST(E334,'HS Calculations'!F$66,'HS Calculations'!G$66/4,FALSE)+NORMDIST(E334,'HS Calculations'!F$67,'HS Calculations'!G$67/4,FALSE)</f>
        <v>0.42788794017916881</v>
      </c>
      <c r="G334" s="102">
        <f>NORMDIST(E334,'HS Calculations'!F$68,'HS Calculations'!G$68/4,FALSE)+NORMDIST(E334,'HS Calculations'!F$69,'HS Calculations'!G$69/4,FALSE)+NORMDIST(E334,'HS Calculations'!F$70,'HS Calculations'!G$70/4,FALSE)+NORMDIST(E334,'HS Calculations'!F$71,'HS Calculations'!G$71/4,FALSE)</f>
        <v>2.2000400148486399E-184</v>
      </c>
      <c r="H334" s="161"/>
      <c r="I334" s="161"/>
      <c r="J334" s="161"/>
      <c r="K334" s="161"/>
      <c r="L334" s="161"/>
      <c r="M334" s="161"/>
      <c r="N334" s="161"/>
      <c r="O334" s="161"/>
      <c r="P334" s="161"/>
      <c r="Q334" s="161"/>
      <c r="R334" s="161"/>
      <c r="S334" s="161"/>
      <c r="T334" s="161"/>
      <c r="U334" s="161"/>
      <c r="V334" s="161"/>
      <c r="W334" s="161"/>
      <c r="X334" s="161"/>
    </row>
    <row r="335" spans="1:24" x14ac:dyDescent="0.55000000000000004">
      <c r="A335" s="161"/>
      <c r="B335" s="161"/>
      <c r="C335" s="161"/>
      <c r="D335" s="95">
        <v>247</v>
      </c>
      <c r="E335" s="96">
        <f t="shared" si="27"/>
        <v>14.82</v>
      </c>
      <c r="F335" s="96">
        <f>NORMDIST(E335,'HS Calculations'!F$63,'HS Calculations'!G$63/4,FALSE)+NORMDIST(E335,'HS Calculations'!F$64,'HS Calculations'!G$64/4,FALSE)+NORMDIST(E335,'HS Calculations'!F$65,'HS Calculations'!G$65/4,FALSE)+NORMDIST(E335,'HS Calculations'!F$66,'HS Calculations'!G$66/4,FALSE)+NORMDIST(E335,'HS Calculations'!F$67,'HS Calculations'!G$67/4,FALSE)</f>
        <v>0.24512902785804408</v>
      </c>
      <c r="G335" s="102">
        <f>NORMDIST(E335,'HS Calculations'!F$68,'HS Calculations'!G$68/4,FALSE)+NORMDIST(E335,'HS Calculations'!F$69,'HS Calculations'!G$69/4,FALSE)+NORMDIST(E335,'HS Calculations'!F$70,'HS Calculations'!G$70/4,FALSE)+NORMDIST(E335,'HS Calculations'!F$71,'HS Calculations'!G$71/4,FALSE)</f>
        <v>2.9758478132620747E-182</v>
      </c>
      <c r="H335" s="161"/>
      <c r="I335" s="161"/>
      <c r="J335" s="161"/>
      <c r="K335" s="161"/>
      <c r="L335" s="161"/>
      <c r="M335" s="161"/>
      <c r="N335" s="161"/>
      <c r="O335" s="161"/>
      <c r="P335" s="161"/>
      <c r="Q335" s="161"/>
      <c r="R335" s="161"/>
      <c r="S335" s="161"/>
      <c r="T335" s="161"/>
      <c r="U335" s="161"/>
      <c r="V335" s="161"/>
      <c r="W335" s="161"/>
      <c r="X335" s="161"/>
    </row>
    <row r="336" spans="1:24" x14ac:dyDescent="0.55000000000000004">
      <c r="A336" s="161"/>
      <c r="B336" s="161"/>
      <c r="C336" s="161"/>
      <c r="D336" s="95">
        <v>248</v>
      </c>
      <c r="E336" s="96">
        <f t="shared" si="27"/>
        <v>14.88</v>
      </c>
      <c r="F336" s="96">
        <f>NORMDIST(E336,'HS Calculations'!F$63,'HS Calculations'!G$63/4,FALSE)+NORMDIST(E336,'HS Calculations'!F$64,'HS Calculations'!G$64/4,FALSE)+NORMDIST(E336,'HS Calculations'!F$65,'HS Calculations'!G$65/4,FALSE)+NORMDIST(E336,'HS Calculations'!F$66,'HS Calculations'!G$66/4,FALSE)+NORMDIST(E336,'HS Calculations'!F$67,'HS Calculations'!G$67/4,FALSE)</f>
        <v>0.12876115069393929</v>
      </c>
      <c r="G336" s="102">
        <f>NORMDIST(E336,'HS Calculations'!F$68,'HS Calculations'!G$68/4,FALSE)+NORMDIST(E336,'HS Calculations'!F$69,'HS Calculations'!G$69/4,FALSE)+NORMDIST(E336,'HS Calculations'!F$70,'HS Calculations'!G$70/4,FALSE)+NORMDIST(E336,'HS Calculations'!F$71,'HS Calculations'!G$71/4,FALSE)</f>
        <v>3.9116218327287313E-180</v>
      </c>
      <c r="H336" s="161"/>
      <c r="I336" s="161"/>
      <c r="J336" s="161"/>
      <c r="K336" s="161"/>
      <c r="L336" s="161"/>
      <c r="M336" s="161"/>
      <c r="N336" s="161"/>
      <c r="O336" s="161"/>
      <c r="P336" s="161"/>
      <c r="Q336" s="161"/>
      <c r="R336" s="161"/>
      <c r="S336" s="161"/>
      <c r="T336" s="161"/>
      <c r="U336" s="161"/>
      <c r="V336" s="161"/>
      <c r="W336" s="161"/>
      <c r="X336" s="161"/>
    </row>
    <row r="337" spans="1:24" x14ac:dyDescent="0.55000000000000004">
      <c r="A337" s="161"/>
      <c r="B337" s="161"/>
      <c r="C337" s="161"/>
      <c r="D337" s="95">
        <v>249</v>
      </c>
      <c r="E337" s="96">
        <f t="shared" si="27"/>
        <v>14.94</v>
      </c>
      <c r="F337" s="96">
        <f>NORMDIST(E337,'HS Calculations'!F$63,'HS Calculations'!G$63/4,FALSE)+NORMDIST(E337,'HS Calculations'!F$64,'HS Calculations'!G$64/4,FALSE)+NORMDIST(E337,'HS Calculations'!F$65,'HS Calculations'!G$65/4,FALSE)+NORMDIST(E337,'HS Calculations'!F$66,'HS Calculations'!G$66/4,FALSE)+NORMDIST(E337,'HS Calculations'!F$67,'HS Calculations'!G$67/4,FALSE)</f>
        <v>6.2015516506050014E-2</v>
      </c>
      <c r="G337" s="102">
        <f>NORMDIST(E337,'HS Calculations'!F$68,'HS Calculations'!G$68/4,FALSE)+NORMDIST(E337,'HS Calculations'!F$69,'HS Calculations'!G$69/4,FALSE)+NORMDIST(E337,'HS Calculations'!F$70,'HS Calculations'!G$70/4,FALSE)+NORMDIST(E337,'HS Calculations'!F$71,'HS Calculations'!G$71/4,FALSE)</f>
        <v>4.996535902133233E-178</v>
      </c>
      <c r="H337" s="161"/>
      <c r="I337" s="161"/>
      <c r="J337" s="161"/>
      <c r="K337" s="161"/>
      <c r="L337" s="161"/>
      <c r="M337" s="161"/>
      <c r="N337" s="161"/>
      <c r="O337" s="161"/>
      <c r="P337" s="161"/>
      <c r="Q337" s="161"/>
      <c r="R337" s="161"/>
      <c r="S337" s="161"/>
      <c r="T337" s="161"/>
      <c r="U337" s="161"/>
      <c r="V337" s="161"/>
      <c r="W337" s="161"/>
      <c r="X337" s="161"/>
    </row>
    <row r="338" spans="1:24" x14ac:dyDescent="0.55000000000000004">
      <c r="A338" s="161"/>
      <c r="B338" s="161"/>
      <c r="C338" s="161"/>
      <c r="D338" s="95">
        <v>250</v>
      </c>
      <c r="E338" s="96">
        <f t="shared" si="27"/>
        <v>15</v>
      </c>
      <c r="F338" s="96">
        <f>NORMDIST(E338,'HS Calculations'!F$63,'HS Calculations'!G$63/4,FALSE)+NORMDIST(E338,'HS Calculations'!F$64,'HS Calculations'!G$64/4,FALSE)+NORMDIST(E338,'HS Calculations'!F$65,'HS Calculations'!G$65/4,FALSE)+NORMDIST(E338,'HS Calculations'!F$66,'HS Calculations'!G$66/4,FALSE)+NORMDIST(E338,'HS Calculations'!F$67,'HS Calculations'!G$67/4,FALSE)</f>
        <v>2.7386800034250768E-2</v>
      </c>
      <c r="G338" s="102">
        <f>NORMDIST(E338,'HS Calculations'!F$68,'HS Calculations'!G$68/4,FALSE)+NORMDIST(E338,'HS Calculations'!F$69,'HS Calculations'!G$69/4,FALSE)+NORMDIST(E338,'HS Calculations'!F$70,'HS Calculations'!G$70/4,FALSE)+NORMDIST(E338,'HS Calculations'!F$71,'HS Calculations'!G$71/4,FALSE)</f>
        <v>6.2022200402964215E-176</v>
      </c>
      <c r="H338" s="161"/>
      <c r="I338" s="161"/>
      <c r="J338" s="161"/>
      <c r="K338" s="161"/>
      <c r="L338" s="161"/>
      <c r="M338" s="161"/>
      <c r="N338" s="161"/>
      <c r="O338" s="161"/>
      <c r="P338" s="161"/>
      <c r="Q338" s="161"/>
      <c r="R338" s="161"/>
      <c r="S338" s="161"/>
      <c r="T338" s="161"/>
      <c r="U338" s="161"/>
      <c r="V338" s="161"/>
      <c r="W338" s="161"/>
      <c r="X338" s="161"/>
    </row>
    <row r="339" spans="1:24" x14ac:dyDescent="0.55000000000000004">
      <c r="A339" s="161"/>
      <c r="B339" s="161"/>
      <c r="C339" s="161"/>
      <c r="D339" s="95">
        <v>251</v>
      </c>
      <c r="E339" s="96">
        <f t="shared" si="27"/>
        <v>15.06</v>
      </c>
      <c r="F339" s="96">
        <f>NORMDIST(E339,'HS Calculations'!F$63,'HS Calculations'!G$63/4,FALSE)+NORMDIST(E339,'HS Calculations'!F$64,'HS Calculations'!G$64/4,FALSE)+NORMDIST(E339,'HS Calculations'!F$65,'HS Calculations'!G$65/4,FALSE)+NORMDIST(E339,'HS Calculations'!F$66,'HS Calculations'!G$66/4,FALSE)+NORMDIST(E339,'HS Calculations'!F$67,'HS Calculations'!G$67/4,FALSE)</f>
        <v>1.1089389202936327E-2</v>
      </c>
      <c r="G339" s="102">
        <f>NORMDIST(E339,'HS Calculations'!F$68,'HS Calculations'!G$68/4,FALSE)+NORMDIST(E339,'HS Calculations'!F$69,'HS Calculations'!G$69/4,FALSE)+NORMDIST(E339,'HS Calculations'!F$70,'HS Calculations'!G$70/4,FALSE)+NORMDIST(E339,'HS Calculations'!F$71,'HS Calculations'!G$71/4,FALSE)</f>
        <v>7.4815457196251744E-174</v>
      </c>
      <c r="H339" s="161"/>
      <c r="I339" s="161"/>
      <c r="J339" s="161"/>
      <c r="K339" s="161"/>
      <c r="L339" s="161"/>
      <c r="M339" s="161"/>
      <c r="N339" s="161"/>
      <c r="O339" s="161"/>
      <c r="P339" s="161"/>
      <c r="Q339" s="161"/>
      <c r="R339" s="161"/>
      <c r="S339" s="161"/>
      <c r="T339" s="161"/>
      <c r="U339" s="161"/>
      <c r="V339" s="161"/>
      <c r="W339" s="161"/>
      <c r="X339" s="161"/>
    </row>
    <row r="340" spans="1:24" x14ac:dyDescent="0.55000000000000004">
      <c r="A340" s="161"/>
      <c r="B340" s="161"/>
      <c r="C340" s="161"/>
      <c r="D340" s="95">
        <v>252</v>
      </c>
      <c r="E340" s="96">
        <f t="shared" si="27"/>
        <v>15.12</v>
      </c>
      <c r="F340" s="96">
        <f>NORMDIST(E340,'HS Calculations'!F$63,'HS Calculations'!G$63/4,FALSE)+NORMDIST(E340,'HS Calculations'!F$64,'HS Calculations'!G$64/4,FALSE)+NORMDIST(E340,'HS Calculations'!F$65,'HS Calculations'!G$65/4,FALSE)+NORMDIST(E340,'HS Calculations'!F$66,'HS Calculations'!G$66/4,FALSE)+NORMDIST(E340,'HS Calculations'!F$67,'HS Calculations'!G$67/4,FALSE)</f>
        <v>4.1171754181811215E-3</v>
      </c>
      <c r="G340" s="102">
        <f>NORMDIST(E340,'HS Calculations'!F$68,'HS Calculations'!G$68/4,FALSE)+NORMDIST(E340,'HS Calculations'!F$69,'HS Calculations'!G$69/4,FALSE)+NORMDIST(E340,'HS Calculations'!F$70,'HS Calculations'!G$70/4,FALSE)+NORMDIST(E340,'HS Calculations'!F$71,'HS Calculations'!G$71/4,FALSE)</f>
        <v>8.7700386089799646E-172</v>
      </c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1"/>
      <c r="S340" s="161"/>
      <c r="T340" s="161"/>
      <c r="U340" s="161"/>
      <c r="V340" s="161"/>
      <c r="W340" s="161"/>
      <c r="X340" s="161"/>
    </row>
    <row r="341" spans="1:24" x14ac:dyDescent="0.55000000000000004">
      <c r="A341" s="161"/>
      <c r="B341" s="161"/>
      <c r="C341" s="161"/>
      <c r="D341" s="95">
        <v>253</v>
      </c>
      <c r="E341" s="96">
        <f t="shared" si="27"/>
        <v>15.18</v>
      </c>
      <c r="F341" s="96">
        <f>NORMDIST(E341,'HS Calculations'!F$63,'HS Calculations'!G$63/4,FALSE)+NORMDIST(E341,'HS Calculations'!F$64,'HS Calculations'!G$64/4,FALSE)+NORMDIST(E341,'HS Calculations'!F$65,'HS Calculations'!G$65/4,FALSE)+NORMDIST(E341,'HS Calculations'!F$66,'HS Calculations'!G$66/4,FALSE)+NORMDIST(E341,'HS Calculations'!F$67,'HS Calculations'!G$67/4,FALSE)</f>
        <v>1.4015755921164108E-3</v>
      </c>
      <c r="G341" s="102">
        <f>NORMDIST(E341,'HS Calculations'!F$68,'HS Calculations'!G$68/4,FALSE)+NORMDIST(E341,'HS Calculations'!F$69,'HS Calculations'!G$69/4,FALSE)+NORMDIST(E341,'HS Calculations'!F$70,'HS Calculations'!G$70/4,FALSE)+NORMDIST(E341,'HS Calculations'!F$71,'HS Calculations'!G$71/4,FALSE)</f>
        <v>9.9902805198852349E-170</v>
      </c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1"/>
      <c r="S341" s="161"/>
      <c r="T341" s="161"/>
      <c r="U341" s="161"/>
      <c r="V341" s="161"/>
      <c r="W341" s="161"/>
      <c r="X341" s="161"/>
    </row>
    <row r="342" spans="1:24" x14ac:dyDescent="0.55000000000000004">
      <c r="A342" s="161"/>
      <c r="B342" s="161"/>
      <c r="C342" s="161"/>
      <c r="D342" s="95">
        <v>254</v>
      </c>
      <c r="E342" s="96">
        <f t="shared" si="27"/>
        <v>15.24</v>
      </c>
      <c r="F342" s="96">
        <f>NORMDIST(E342,'HS Calculations'!F$63,'HS Calculations'!G$63/4,FALSE)+NORMDIST(E342,'HS Calculations'!F$64,'HS Calculations'!G$64/4,FALSE)+NORMDIST(E342,'HS Calculations'!F$65,'HS Calculations'!G$65/4,FALSE)+NORMDIST(E342,'HS Calculations'!F$66,'HS Calculations'!G$66/4,FALSE)+NORMDIST(E342,'HS Calculations'!F$67,'HS Calculations'!G$67/4,FALSE)</f>
        <v>4.3748089325702978E-4</v>
      </c>
      <c r="G342" s="102">
        <f>NORMDIST(E342,'HS Calculations'!F$68,'HS Calculations'!G$68/4,FALSE)+NORMDIST(E342,'HS Calculations'!F$69,'HS Calculations'!G$69/4,FALSE)+NORMDIST(E342,'HS Calculations'!F$70,'HS Calculations'!G$70/4,FALSE)+NORMDIST(E342,'HS Calculations'!F$71,'HS Calculations'!G$71/4,FALSE)</f>
        <v>1.10591021000108E-167</v>
      </c>
      <c r="H342" s="161"/>
      <c r="I342" s="161"/>
      <c r="J342" s="161"/>
      <c r="K342" s="161"/>
      <c r="L342" s="161"/>
      <c r="M342" s="161"/>
      <c r="N342" s="161"/>
      <c r="O342" s="161"/>
      <c r="P342" s="161"/>
      <c r="Q342" s="161"/>
      <c r="R342" s="161"/>
      <c r="S342" s="161"/>
      <c r="T342" s="161"/>
      <c r="U342" s="161"/>
      <c r="V342" s="161"/>
      <c r="W342" s="161"/>
      <c r="X342" s="161"/>
    </row>
    <row r="343" spans="1:24" x14ac:dyDescent="0.55000000000000004">
      <c r="A343" s="161"/>
      <c r="B343" s="161"/>
      <c r="C343" s="161"/>
      <c r="D343" s="95">
        <v>255</v>
      </c>
      <c r="E343" s="96">
        <f t="shared" si="27"/>
        <v>15.3</v>
      </c>
      <c r="F343" s="96">
        <f>NORMDIST(E343,'HS Calculations'!F$63,'HS Calculations'!G$63/4,FALSE)+NORMDIST(E343,'HS Calculations'!F$64,'HS Calculations'!G$64/4,FALSE)+NORMDIST(E343,'HS Calculations'!F$65,'HS Calculations'!G$65/4,FALSE)+NORMDIST(E343,'HS Calculations'!F$66,'HS Calculations'!G$66/4,FALSE)+NORMDIST(E343,'HS Calculations'!F$67,'HS Calculations'!G$67/4,FALSE)</f>
        <v>1.2520655440733397E-4</v>
      </c>
      <c r="G343" s="102">
        <f>NORMDIST(E343,'HS Calculations'!F$68,'HS Calculations'!G$68/4,FALSE)+NORMDIST(E343,'HS Calculations'!F$69,'HS Calculations'!G$69/4,FALSE)+NORMDIST(E343,'HS Calculations'!F$70,'HS Calculations'!G$70/4,FALSE)+NORMDIST(E343,'HS Calculations'!F$71,'HS Calculations'!G$71/4,FALSE)</f>
        <v>1.1896742424658315E-165</v>
      </c>
      <c r="H343" s="161"/>
      <c r="I343" s="161"/>
      <c r="J343" s="161"/>
      <c r="K343" s="161"/>
      <c r="L343" s="161"/>
      <c r="M343" s="161"/>
      <c r="N343" s="161"/>
      <c r="O343" s="161"/>
      <c r="P343" s="161"/>
      <c r="Q343" s="161"/>
      <c r="R343" s="161"/>
      <c r="S343" s="161"/>
      <c r="T343" s="161"/>
      <c r="U343" s="161"/>
      <c r="V343" s="161"/>
      <c r="W343" s="161"/>
      <c r="X343" s="161"/>
    </row>
    <row r="344" spans="1:24" x14ac:dyDescent="0.55000000000000004">
      <c r="A344" s="161"/>
      <c r="B344" s="161"/>
      <c r="C344" s="161"/>
      <c r="D344" s="95">
        <v>256</v>
      </c>
      <c r="E344" s="96">
        <f t="shared" si="27"/>
        <v>15.36</v>
      </c>
      <c r="F344" s="96">
        <f>NORMDIST(E344,'HS Calculations'!F$63,'HS Calculations'!G$63/4,FALSE)+NORMDIST(E344,'HS Calculations'!F$64,'HS Calculations'!G$64/4,FALSE)+NORMDIST(E344,'HS Calculations'!F$65,'HS Calculations'!G$65/4,FALSE)+NORMDIST(E344,'HS Calculations'!F$66,'HS Calculations'!G$66/4,FALSE)+NORMDIST(E344,'HS Calculations'!F$67,'HS Calculations'!G$67/4,FALSE)</f>
        <v>3.2856435626983839E-5</v>
      </c>
      <c r="G344" s="102">
        <f>NORMDIST(E344,'HS Calculations'!F$68,'HS Calculations'!G$68/4,FALSE)+NORMDIST(E344,'HS Calculations'!F$69,'HS Calculations'!G$69/4,FALSE)+NORMDIST(E344,'HS Calculations'!F$70,'HS Calculations'!G$70/4,FALSE)+NORMDIST(E344,'HS Calculations'!F$71,'HS Calculations'!G$71/4,FALSE)</f>
        <v>1.2436616909683824E-163</v>
      </c>
      <c r="H344" s="161"/>
      <c r="I344" s="161"/>
      <c r="J344" s="161"/>
      <c r="K344" s="161"/>
      <c r="L344" s="161"/>
      <c r="M344" s="161"/>
      <c r="N344" s="161"/>
      <c r="O344" s="161"/>
      <c r="P344" s="161"/>
      <c r="Q344" s="161"/>
      <c r="R344" s="161"/>
      <c r="S344" s="161"/>
      <c r="T344" s="161"/>
      <c r="U344" s="161"/>
      <c r="V344" s="161"/>
      <c r="W344" s="161"/>
      <c r="X344" s="161"/>
    </row>
    <row r="345" spans="1:24" x14ac:dyDescent="0.55000000000000004">
      <c r="A345" s="161"/>
      <c r="B345" s="161"/>
      <c r="C345" s="161"/>
      <c r="D345" s="95">
        <v>257</v>
      </c>
      <c r="E345" s="96">
        <f t="shared" si="27"/>
        <v>15.42</v>
      </c>
      <c r="F345" s="96">
        <f>NORMDIST(E345,'HS Calculations'!F$63,'HS Calculations'!G$63/4,FALSE)+NORMDIST(E345,'HS Calculations'!F$64,'HS Calculations'!G$64/4,FALSE)+NORMDIST(E345,'HS Calculations'!F$65,'HS Calculations'!G$65/4,FALSE)+NORMDIST(E345,'HS Calculations'!F$66,'HS Calculations'!G$66/4,FALSE)+NORMDIST(E345,'HS Calculations'!F$67,'HS Calculations'!G$67/4,FALSE)</f>
        <v>7.9056801831404899E-6</v>
      </c>
      <c r="G345" s="102">
        <f>NORMDIST(E345,'HS Calculations'!F$68,'HS Calculations'!G$68/4,FALSE)+NORMDIST(E345,'HS Calculations'!F$69,'HS Calculations'!G$69/4,FALSE)+NORMDIST(E345,'HS Calculations'!F$70,'HS Calculations'!G$70/4,FALSE)+NORMDIST(E345,'HS Calculations'!F$71,'HS Calculations'!G$71/4,FALSE)</f>
        <v>1.2634046222979192E-161</v>
      </c>
      <c r="H345" s="161"/>
      <c r="I345" s="161"/>
      <c r="J345" s="161"/>
      <c r="K345" s="161"/>
      <c r="L345" s="161"/>
      <c r="M345" s="161"/>
      <c r="N345" s="161"/>
      <c r="O345" s="161"/>
      <c r="P345" s="161"/>
      <c r="Q345" s="161"/>
      <c r="R345" s="161"/>
      <c r="S345" s="161"/>
      <c r="T345" s="161"/>
      <c r="U345" s="161"/>
      <c r="V345" s="161"/>
      <c r="W345" s="161"/>
      <c r="X345" s="161"/>
    </row>
    <row r="346" spans="1:24" x14ac:dyDescent="0.55000000000000004">
      <c r="A346" s="161"/>
      <c r="B346" s="161"/>
      <c r="C346" s="161"/>
      <c r="D346" s="95">
        <v>258</v>
      </c>
      <c r="E346" s="96">
        <f t="shared" ref="E346:E409" si="28">D346*$G$59/500</f>
        <v>15.48</v>
      </c>
      <c r="F346" s="96">
        <f>NORMDIST(E346,'HS Calculations'!F$63,'HS Calculations'!G$63/4,FALSE)+NORMDIST(E346,'HS Calculations'!F$64,'HS Calculations'!G$64/4,FALSE)+NORMDIST(E346,'HS Calculations'!F$65,'HS Calculations'!G$65/4,FALSE)+NORMDIST(E346,'HS Calculations'!F$66,'HS Calculations'!G$66/4,FALSE)+NORMDIST(E346,'HS Calculations'!F$67,'HS Calculations'!G$67/4,FALSE)</f>
        <v>1.744148442488372E-6</v>
      </c>
      <c r="G346" s="102">
        <f>NORMDIST(E346,'HS Calculations'!F$68,'HS Calculations'!G$68/4,FALSE)+NORMDIST(E346,'HS Calculations'!F$69,'HS Calculations'!G$69/4,FALSE)+NORMDIST(E346,'HS Calculations'!F$70,'HS Calculations'!G$70/4,FALSE)+NORMDIST(E346,'HS Calculations'!F$71,'HS Calculations'!G$71/4,FALSE)</f>
        <v>1.247236100901854E-159</v>
      </c>
      <c r="H346" s="161"/>
      <c r="I346" s="161"/>
      <c r="J346" s="161"/>
      <c r="K346" s="161"/>
      <c r="L346" s="161"/>
      <c r="M346" s="161"/>
      <c r="N346" s="161"/>
      <c r="O346" s="161"/>
      <c r="P346" s="161"/>
      <c r="Q346" s="161"/>
      <c r="R346" s="161"/>
      <c r="S346" s="161"/>
      <c r="T346" s="161"/>
      <c r="U346" s="161"/>
      <c r="V346" s="161"/>
      <c r="W346" s="161"/>
      <c r="X346" s="161"/>
    </row>
    <row r="347" spans="1:24" x14ac:dyDescent="0.55000000000000004">
      <c r="A347" s="161"/>
      <c r="B347" s="161"/>
      <c r="C347" s="161"/>
      <c r="D347" s="95">
        <v>259</v>
      </c>
      <c r="E347" s="96">
        <f t="shared" si="28"/>
        <v>15.54</v>
      </c>
      <c r="F347" s="96">
        <f>NORMDIST(E347,'HS Calculations'!F$63,'HS Calculations'!G$63/4,FALSE)+NORMDIST(E347,'HS Calculations'!F$64,'HS Calculations'!G$64/4,FALSE)+NORMDIST(E347,'HS Calculations'!F$65,'HS Calculations'!G$65/4,FALSE)+NORMDIST(E347,'HS Calculations'!F$66,'HS Calculations'!G$66/4,FALSE)+NORMDIST(E347,'HS Calculations'!F$67,'HS Calculations'!G$67/4,FALSE)</f>
        <v>3.5281988757972758E-7</v>
      </c>
      <c r="G347" s="102">
        <f>NORMDIST(E347,'HS Calculations'!F$68,'HS Calculations'!G$68/4,FALSE)+NORMDIST(E347,'HS Calculations'!F$69,'HS Calculations'!G$69/4,FALSE)+NORMDIST(E347,'HS Calculations'!F$70,'HS Calculations'!G$70/4,FALSE)+NORMDIST(E347,'HS Calculations'!F$71,'HS Calculations'!G$71/4,FALSE)</f>
        <v>1.1965225587747837E-157</v>
      </c>
      <c r="H347" s="161"/>
      <c r="I347" s="161"/>
      <c r="J347" s="161"/>
      <c r="K347" s="161"/>
      <c r="L347" s="161"/>
      <c r="M347" s="161"/>
      <c r="N347" s="161"/>
      <c r="O347" s="161"/>
      <c r="P347" s="161"/>
      <c r="Q347" s="161"/>
      <c r="R347" s="161"/>
      <c r="S347" s="161"/>
      <c r="T347" s="161"/>
      <c r="U347" s="161"/>
      <c r="V347" s="161"/>
      <c r="W347" s="161"/>
      <c r="X347" s="161"/>
    </row>
    <row r="348" spans="1:24" x14ac:dyDescent="0.55000000000000004">
      <c r="A348" s="161"/>
      <c r="B348" s="161"/>
      <c r="C348" s="161"/>
      <c r="D348" s="95">
        <v>260</v>
      </c>
      <c r="E348" s="96">
        <f t="shared" si="28"/>
        <v>15.6</v>
      </c>
      <c r="F348" s="96">
        <f>NORMDIST(E348,'HS Calculations'!F$63,'HS Calculations'!G$63/4,FALSE)+NORMDIST(E348,'HS Calculations'!F$64,'HS Calculations'!G$64/4,FALSE)+NORMDIST(E348,'HS Calculations'!F$65,'HS Calculations'!G$65/4,FALSE)+NORMDIST(E348,'HS Calculations'!F$66,'HS Calculations'!G$66/4,FALSE)+NORMDIST(E348,'HS Calculations'!F$67,'HS Calculations'!G$67/4,FALSE)</f>
        <v>6.544072162179445E-8</v>
      </c>
      <c r="G348" s="102">
        <f>NORMDIST(E348,'HS Calculations'!F$68,'HS Calculations'!G$68/4,FALSE)+NORMDIST(E348,'HS Calculations'!F$69,'HS Calculations'!G$69/4,FALSE)+NORMDIST(E348,'HS Calculations'!F$70,'HS Calculations'!G$70/4,FALSE)+NORMDIST(E348,'HS Calculations'!F$71,'HS Calculations'!G$71/4,FALSE)</f>
        <v>1.1154731368215239E-155</v>
      </c>
      <c r="H348" s="161"/>
      <c r="I348" s="161"/>
      <c r="J348" s="161"/>
      <c r="K348" s="161"/>
      <c r="L348" s="161"/>
      <c r="M348" s="161"/>
      <c r="N348" s="161"/>
      <c r="O348" s="161"/>
      <c r="P348" s="161"/>
      <c r="Q348" s="161"/>
      <c r="R348" s="161"/>
      <c r="S348" s="161"/>
      <c r="T348" s="161"/>
      <c r="U348" s="161"/>
      <c r="V348" s="161"/>
      <c r="W348" s="161"/>
      <c r="X348" s="161"/>
    </row>
    <row r="349" spans="1:24" x14ac:dyDescent="0.55000000000000004">
      <c r="A349" s="161"/>
      <c r="B349" s="161"/>
      <c r="C349" s="161"/>
      <c r="D349" s="95">
        <v>261</v>
      </c>
      <c r="E349" s="96">
        <f t="shared" si="28"/>
        <v>15.66</v>
      </c>
      <c r="F349" s="96">
        <f>NORMDIST(E349,'HS Calculations'!F$63,'HS Calculations'!G$63/4,FALSE)+NORMDIST(E349,'HS Calculations'!F$64,'HS Calculations'!G$64/4,FALSE)+NORMDIST(E349,'HS Calculations'!F$65,'HS Calculations'!G$65/4,FALSE)+NORMDIST(E349,'HS Calculations'!F$66,'HS Calculations'!G$66/4,FALSE)+NORMDIST(E349,'HS Calculations'!F$67,'HS Calculations'!G$67/4,FALSE)</f>
        <v>1.1129316976706925E-8</v>
      </c>
      <c r="G349" s="102">
        <f>NORMDIST(E349,'HS Calculations'!F$68,'HS Calculations'!G$68/4,FALSE)+NORMDIST(E349,'HS Calculations'!F$69,'HS Calculations'!G$69/4,FALSE)+NORMDIST(E349,'HS Calculations'!F$70,'HS Calculations'!G$70/4,FALSE)+NORMDIST(E349,'HS Calculations'!F$71,'HS Calculations'!G$71/4,FALSE)</f>
        <v>1.0105628936114089E-153</v>
      </c>
      <c r="H349" s="161"/>
      <c r="I349" s="161"/>
      <c r="J349" s="161"/>
      <c r="K349" s="161"/>
      <c r="L349" s="161"/>
      <c r="M349" s="161"/>
      <c r="N349" s="161"/>
      <c r="O349" s="161"/>
      <c r="P349" s="161"/>
      <c r="Q349" s="161"/>
      <c r="R349" s="161"/>
      <c r="S349" s="161"/>
      <c r="T349" s="161"/>
      <c r="U349" s="161"/>
      <c r="V349" s="161"/>
      <c r="W349" s="161"/>
      <c r="X349" s="161"/>
    </row>
    <row r="350" spans="1:24" x14ac:dyDescent="0.55000000000000004">
      <c r="A350" s="161"/>
      <c r="B350" s="161"/>
      <c r="C350" s="161"/>
      <c r="D350" s="95">
        <v>262</v>
      </c>
      <c r="E350" s="96">
        <f t="shared" si="28"/>
        <v>15.72</v>
      </c>
      <c r="F350" s="96">
        <f>NORMDIST(E350,'HS Calculations'!F$63,'HS Calculations'!G$63/4,FALSE)+NORMDIST(E350,'HS Calculations'!F$64,'HS Calculations'!G$64/4,FALSE)+NORMDIST(E350,'HS Calculations'!F$65,'HS Calculations'!G$65/4,FALSE)+NORMDIST(E350,'HS Calculations'!F$66,'HS Calculations'!G$66/4,FALSE)+NORMDIST(E350,'HS Calculations'!F$67,'HS Calculations'!G$67/4,FALSE)</f>
        <v>1.735458982688162E-9</v>
      </c>
      <c r="G350" s="102">
        <f>NORMDIST(E350,'HS Calculations'!F$68,'HS Calculations'!G$68/4,FALSE)+NORMDIST(E350,'HS Calculations'!F$69,'HS Calculations'!G$69/4,FALSE)+NORMDIST(E350,'HS Calculations'!F$70,'HS Calculations'!G$70/4,FALSE)+NORMDIST(E350,'HS Calculations'!F$71,'HS Calculations'!G$71/4,FALSE)</f>
        <v>8.8967950452594195E-152</v>
      </c>
      <c r="H350" s="161"/>
      <c r="I350" s="161"/>
      <c r="J350" s="161"/>
      <c r="K350" s="161"/>
      <c r="L350" s="161"/>
      <c r="M350" s="161"/>
      <c r="N350" s="161"/>
      <c r="O350" s="161"/>
      <c r="P350" s="161"/>
      <c r="Q350" s="161"/>
      <c r="R350" s="161"/>
      <c r="S350" s="161"/>
      <c r="T350" s="161"/>
      <c r="U350" s="161"/>
      <c r="V350" s="161"/>
      <c r="W350" s="161"/>
      <c r="X350" s="161"/>
    </row>
    <row r="351" spans="1:24" x14ac:dyDescent="0.55000000000000004">
      <c r="A351" s="161"/>
      <c r="B351" s="161"/>
      <c r="C351" s="161"/>
      <c r="D351" s="95">
        <v>263</v>
      </c>
      <c r="E351" s="96">
        <f t="shared" si="28"/>
        <v>15.78</v>
      </c>
      <c r="F351" s="96">
        <f>NORMDIST(E351,'HS Calculations'!F$63,'HS Calculations'!G$63/4,FALSE)+NORMDIST(E351,'HS Calculations'!F$64,'HS Calculations'!G$64/4,FALSE)+NORMDIST(E351,'HS Calculations'!F$65,'HS Calculations'!G$65/4,FALSE)+NORMDIST(E351,'HS Calculations'!F$66,'HS Calculations'!G$66/4,FALSE)+NORMDIST(E351,'HS Calculations'!F$67,'HS Calculations'!G$67/4,FALSE)</f>
        <v>2.4813361637738965E-10</v>
      </c>
      <c r="G351" s="102">
        <f>NORMDIST(E351,'HS Calculations'!F$68,'HS Calculations'!G$68/4,FALSE)+NORMDIST(E351,'HS Calculations'!F$69,'HS Calculations'!G$69/4,FALSE)+NORMDIST(E351,'HS Calculations'!F$70,'HS Calculations'!G$70/4,FALSE)+NORMDIST(E351,'HS Calculations'!F$71,'HS Calculations'!G$71/4,FALSE)</f>
        <v>7.6114926255332405E-150</v>
      </c>
      <c r="H351" s="161"/>
      <c r="I351" s="161"/>
      <c r="J351" s="161"/>
      <c r="K351" s="161"/>
      <c r="L351" s="161"/>
      <c r="M351" s="161"/>
      <c r="N351" s="161"/>
      <c r="O351" s="161"/>
      <c r="P351" s="161"/>
      <c r="Q351" s="161"/>
      <c r="R351" s="161"/>
      <c r="S351" s="161"/>
      <c r="T351" s="161"/>
      <c r="U351" s="161"/>
      <c r="V351" s="161"/>
      <c r="W351" s="161"/>
      <c r="X351" s="161"/>
    </row>
    <row r="352" spans="1:24" x14ac:dyDescent="0.55000000000000004">
      <c r="A352" s="161"/>
      <c r="B352" s="161"/>
      <c r="C352" s="161"/>
      <c r="D352" s="95">
        <v>264</v>
      </c>
      <c r="E352" s="96">
        <f t="shared" si="28"/>
        <v>15.84</v>
      </c>
      <c r="F352" s="96">
        <f>NORMDIST(E352,'HS Calculations'!F$63,'HS Calculations'!G$63/4,FALSE)+NORMDIST(E352,'HS Calculations'!F$64,'HS Calculations'!G$64/4,FALSE)+NORMDIST(E352,'HS Calculations'!F$65,'HS Calculations'!G$65/4,FALSE)+NORMDIST(E352,'HS Calculations'!F$66,'HS Calculations'!G$66/4,FALSE)+NORMDIST(E352,'HS Calculations'!F$67,'HS Calculations'!G$67/4,FALSE)</f>
        <v>3.2529865401327311E-11</v>
      </c>
      <c r="G352" s="102">
        <f>NORMDIST(E352,'HS Calculations'!F$68,'HS Calculations'!G$68/4,FALSE)+NORMDIST(E352,'HS Calculations'!F$69,'HS Calculations'!G$69/4,FALSE)+NORMDIST(E352,'HS Calculations'!F$70,'HS Calculations'!G$70/4,FALSE)+NORMDIST(E352,'HS Calculations'!F$71,'HS Calculations'!G$71/4,FALSE)</f>
        <v>6.328081775306393E-148</v>
      </c>
      <c r="H352" s="161"/>
      <c r="I352" s="161"/>
      <c r="J352" s="161"/>
      <c r="K352" s="161"/>
      <c r="L352" s="161"/>
      <c r="M352" s="161"/>
      <c r="N352" s="161"/>
      <c r="O352" s="161"/>
      <c r="P352" s="161"/>
      <c r="Q352" s="161"/>
      <c r="R352" s="161"/>
      <c r="S352" s="161"/>
      <c r="T352" s="161"/>
      <c r="U352" s="161"/>
      <c r="V352" s="161"/>
      <c r="W352" s="161"/>
      <c r="X352" s="161"/>
    </row>
    <row r="353" spans="1:24" x14ac:dyDescent="0.55000000000000004">
      <c r="A353" s="161"/>
      <c r="B353" s="161"/>
      <c r="C353" s="161"/>
      <c r="D353" s="95">
        <v>265</v>
      </c>
      <c r="E353" s="96">
        <f t="shared" si="28"/>
        <v>15.9</v>
      </c>
      <c r="F353" s="96">
        <f>NORMDIST(E353,'HS Calculations'!F$63,'HS Calculations'!G$63/4,FALSE)+NORMDIST(E353,'HS Calculations'!F$64,'HS Calculations'!G$64/4,FALSE)+NORMDIST(E353,'HS Calculations'!F$65,'HS Calculations'!G$65/4,FALSE)+NORMDIST(E353,'HS Calculations'!F$66,'HS Calculations'!G$66/4,FALSE)+NORMDIST(E353,'HS Calculations'!F$67,'HS Calculations'!G$67/4,FALSE)</f>
        <v>3.9102483114632972E-12</v>
      </c>
      <c r="G353" s="102">
        <f>NORMDIST(E353,'HS Calculations'!F$68,'HS Calculations'!G$68/4,FALSE)+NORMDIST(E353,'HS Calculations'!F$69,'HS Calculations'!G$69/4,FALSE)+NORMDIST(E353,'HS Calculations'!F$70,'HS Calculations'!G$70/4,FALSE)+NORMDIST(E353,'HS Calculations'!F$71,'HS Calculations'!G$71/4,FALSE)</f>
        <v>5.1125826428520865E-146</v>
      </c>
      <c r="H353" s="161"/>
      <c r="I353" s="161"/>
      <c r="J353" s="161"/>
      <c r="K353" s="161"/>
      <c r="L353" s="161"/>
      <c r="M353" s="161"/>
      <c r="N353" s="161"/>
      <c r="O353" s="161"/>
      <c r="P353" s="161"/>
      <c r="Q353" s="161"/>
      <c r="R353" s="161"/>
      <c r="S353" s="161"/>
      <c r="T353" s="161"/>
      <c r="U353" s="161"/>
      <c r="V353" s="161"/>
      <c r="W353" s="161"/>
      <c r="X353" s="161"/>
    </row>
    <row r="354" spans="1:24" x14ac:dyDescent="0.55000000000000004">
      <c r="A354" s="161"/>
      <c r="B354" s="161"/>
      <c r="C354" s="161"/>
      <c r="D354" s="95">
        <v>266</v>
      </c>
      <c r="E354" s="96">
        <f t="shared" si="28"/>
        <v>15.96</v>
      </c>
      <c r="F354" s="96">
        <f>NORMDIST(E354,'HS Calculations'!F$63,'HS Calculations'!G$63/4,FALSE)+NORMDIST(E354,'HS Calculations'!F$64,'HS Calculations'!G$64/4,FALSE)+NORMDIST(E354,'HS Calculations'!F$65,'HS Calculations'!G$65/4,FALSE)+NORMDIST(E354,'HS Calculations'!F$66,'HS Calculations'!G$66/4,FALSE)+NORMDIST(E354,'HS Calculations'!F$67,'HS Calculations'!G$67/4,FALSE)</f>
        <v>4.3097474134834217E-13</v>
      </c>
      <c r="G354" s="102">
        <f>NORMDIST(E354,'HS Calculations'!F$68,'HS Calculations'!G$68/4,FALSE)+NORMDIST(E354,'HS Calculations'!F$69,'HS Calculations'!G$69/4,FALSE)+NORMDIST(E354,'HS Calculations'!F$70,'HS Calculations'!G$70/4,FALSE)+NORMDIST(E354,'HS Calculations'!F$71,'HS Calculations'!G$71/4,FALSE)</f>
        <v>4.0139744755278918E-144</v>
      </c>
      <c r="H354" s="161"/>
      <c r="I354" s="161"/>
      <c r="J354" s="161"/>
      <c r="K354" s="161"/>
      <c r="L354" s="161"/>
      <c r="M354" s="161"/>
      <c r="N354" s="161"/>
      <c r="O354" s="161"/>
      <c r="P354" s="161"/>
      <c r="Q354" s="161"/>
      <c r="R354" s="161"/>
      <c r="S354" s="161"/>
      <c r="T354" s="161"/>
      <c r="U354" s="161"/>
      <c r="V354" s="161"/>
      <c r="W354" s="161"/>
      <c r="X354" s="161"/>
    </row>
    <row r="355" spans="1:24" x14ac:dyDescent="0.55000000000000004">
      <c r="A355" s="161"/>
      <c r="B355" s="161"/>
      <c r="C355" s="161"/>
      <c r="D355" s="95">
        <v>267</v>
      </c>
      <c r="E355" s="96">
        <f t="shared" si="28"/>
        <v>16.02</v>
      </c>
      <c r="F355" s="96">
        <f>NORMDIST(E355,'HS Calculations'!F$63,'HS Calculations'!G$63/4,FALSE)+NORMDIST(E355,'HS Calculations'!F$64,'HS Calculations'!G$64/4,FALSE)+NORMDIST(E355,'HS Calculations'!F$65,'HS Calculations'!G$65/4,FALSE)+NORMDIST(E355,'HS Calculations'!F$66,'HS Calculations'!G$66/4,FALSE)+NORMDIST(E355,'HS Calculations'!F$67,'HS Calculations'!G$67/4,FALSE)</f>
        <v>4.3553665155319755E-14</v>
      </c>
      <c r="G355" s="102">
        <f>NORMDIST(E355,'HS Calculations'!F$68,'HS Calculations'!G$68/4,FALSE)+NORMDIST(E355,'HS Calculations'!F$69,'HS Calculations'!G$69/4,FALSE)+NORMDIST(E355,'HS Calculations'!F$70,'HS Calculations'!G$70/4,FALSE)+NORMDIST(E355,'HS Calculations'!F$71,'HS Calculations'!G$71/4,FALSE)</f>
        <v>3.0624914049879897E-142</v>
      </c>
      <c r="H355" s="161"/>
      <c r="I355" s="161"/>
      <c r="J355" s="161"/>
      <c r="K355" s="161"/>
      <c r="L355" s="161"/>
      <c r="M355" s="161"/>
      <c r="N355" s="161"/>
      <c r="O355" s="161"/>
      <c r="P355" s="161"/>
      <c r="Q355" s="161"/>
      <c r="R355" s="161"/>
      <c r="S355" s="161"/>
      <c r="T355" s="161"/>
      <c r="U355" s="161"/>
      <c r="V355" s="161"/>
      <c r="W355" s="161"/>
      <c r="X355" s="161"/>
    </row>
    <row r="356" spans="1:24" x14ac:dyDescent="0.55000000000000004">
      <c r="A356" s="161"/>
      <c r="B356" s="161"/>
      <c r="C356" s="161"/>
      <c r="D356" s="95">
        <v>268</v>
      </c>
      <c r="E356" s="96">
        <f t="shared" si="28"/>
        <v>16.079999999999998</v>
      </c>
      <c r="F356" s="96">
        <f>NORMDIST(E356,'HS Calculations'!F$63,'HS Calculations'!G$63/4,FALSE)+NORMDIST(E356,'HS Calculations'!F$64,'HS Calculations'!G$64/4,FALSE)+NORMDIST(E356,'HS Calculations'!F$65,'HS Calculations'!G$65/4,FALSE)+NORMDIST(E356,'HS Calculations'!F$66,'HS Calculations'!G$66/4,FALSE)+NORMDIST(E356,'HS Calculations'!F$67,'HS Calculations'!G$67/4,FALSE)</f>
        <v>4.0357384060949246E-15</v>
      </c>
      <c r="G356" s="102">
        <f>NORMDIST(E356,'HS Calculations'!F$68,'HS Calculations'!G$68/4,FALSE)+NORMDIST(E356,'HS Calculations'!F$69,'HS Calculations'!G$69/4,FALSE)+NORMDIST(E356,'HS Calculations'!F$70,'HS Calculations'!G$70/4,FALSE)+NORMDIST(E356,'HS Calculations'!F$71,'HS Calculations'!G$71/4,FALSE)</f>
        <v>2.2706027380562528E-140</v>
      </c>
      <c r="H356" s="161"/>
      <c r="I356" s="161"/>
      <c r="J356" s="161"/>
      <c r="K356" s="161"/>
      <c r="L356" s="161"/>
      <c r="M356" s="161"/>
      <c r="N356" s="161"/>
      <c r="O356" s="161"/>
      <c r="P356" s="161"/>
      <c r="Q356" s="161"/>
      <c r="R356" s="161"/>
      <c r="S356" s="161"/>
      <c r="T356" s="161"/>
      <c r="U356" s="161"/>
      <c r="V356" s="161"/>
      <c r="W356" s="161"/>
      <c r="X356" s="161"/>
    </row>
    <row r="357" spans="1:24" x14ac:dyDescent="0.55000000000000004">
      <c r="A357" s="161"/>
      <c r="B357" s="161"/>
      <c r="C357" s="161"/>
      <c r="D357" s="95">
        <v>269</v>
      </c>
      <c r="E357" s="96">
        <f t="shared" si="28"/>
        <v>16.14</v>
      </c>
      <c r="F357" s="96">
        <f>NORMDIST(E357,'HS Calculations'!F$63,'HS Calculations'!G$63/4,FALSE)+NORMDIST(E357,'HS Calculations'!F$64,'HS Calculations'!G$64/4,FALSE)+NORMDIST(E357,'HS Calculations'!F$65,'HS Calculations'!G$65/4,FALSE)+NORMDIST(E357,'HS Calculations'!F$66,'HS Calculations'!G$66/4,FALSE)+NORMDIST(E357,'HS Calculations'!F$67,'HS Calculations'!G$67/4,FALSE)</f>
        <v>3.4288360308317504E-16</v>
      </c>
      <c r="G357" s="102">
        <f>NORMDIST(E357,'HS Calculations'!F$68,'HS Calculations'!G$68/4,FALSE)+NORMDIST(E357,'HS Calculations'!F$69,'HS Calculations'!G$69/4,FALSE)+NORMDIST(E357,'HS Calculations'!F$70,'HS Calculations'!G$70/4,FALSE)+NORMDIST(E357,'HS Calculations'!F$71,'HS Calculations'!G$71/4,FALSE)</f>
        <v>1.635962870055316E-138</v>
      </c>
      <c r="H357" s="161"/>
      <c r="I357" s="161"/>
      <c r="J357" s="161"/>
      <c r="K357" s="161"/>
      <c r="L357" s="161"/>
      <c r="M357" s="161"/>
      <c r="N357" s="161"/>
      <c r="O357" s="161"/>
      <c r="P357" s="161"/>
      <c r="Q357" s="161"/>
      <c r="R357" s="161"/>
      <c r="S357" s="161"/>
      <c r="T357" s="161"/>
      <c r="U357" s="161"/>
      <c r="V357" s="161"/>
      <c r="W357" s="161"/>
      <c r="X357" s="161"/>
    </row>
    <row r="358" spans="1:24" x14ac:dyDescent="0.55000000000000004">
      <c r="A358" s="161"/>
      <c r="B358" s="161"/>
      <c r="C358" s="161"/>
      <c r="D358" s="95">
        <v>270</v>
      </c>
      <c r="E358" s="96">
        <f t="shared" si="28"/>
        <v>16.2</v>
      </c>
      <c r="F358" s="96">
        <f>NORMDIST(E358,'HS Calculations'!F$63,'HS Calculations'!G$63/4,FALSE)+NORMDIST(E358,'HS Calculations'!F$64,'HS Calculations'!G$64/4,FALSE)+NORMDIST(E358,'HS Calculations'!F$65,'HS Calculations'!G$65/4,FALSE)+NORMDIST(E358,'HS Calculations'!F$66,'HS Calculations'!G$66/4,FALSE)+NORMDIST(E358,'HS Calculations'!F$67,'HS Calculations'!G$67/4,FALSE)</f>
        <v>2.6711349917827701E-17</v>
      </c>
      <c r="G358" s="102">
        <f>NORMDIST(E358,'HS Calculations'!F$68,'HS Calculations'!G$68/4,FALSE)+NORMDIST(E358,'HS Calculations'!F$69,'HS Calculations'!G$69/4,FALSE)+NORMDIST(E358,'HS Calculations'!F$70,'HS Calculations'!G$70/4,FALSE)+NORMDIST(E358,'HS Calculations'!F$71,'HS Calculations'!G$71/4,FALSE)</f>
        <v>1.1454383905167486E-136</v>
      </c>
      <c r="H358" s="161"/>
      <c r="I358" s="161"/>
      <c r="J358" s="161"/>
      <c r="K358" s="161"/>
      <c r="L358" s="161"/>
      <c r="M358" s="161"/>
      <c r="N358" s="161"/>
      <c r="O358" s="161"/>
      <c r="P358" s="161"/>
      <c r="Q358" s="161"/>
      <c r="R358" s="161"/>
      <c r="S358" s="161"/>
      <c r="T358" s="161"/>
      <c r="U358" s="161"/>
      <c r="V358" s="161"/>
      <c r="W358" s="161"/>
      <c r="X358" s="161"/>
    </row>
    <row r="359" spans="1:24" x14ac:dyDescent="0.55000000000000004">
      <c r="A359" s="161"/>
      <c r="B359" s="161"/>
      <c r="C359" s="161"/>
      <c r="D359" s="95">
        <v>271</v>
      </c>
      <c r="E359" s="96">
        <f t="shared" si="28"/>
        <v>16.260000000000002</v>
      </c>
      <c r="F359" s="96">
        <f>NORMDIST(E359,'HS Calculations'!F$63,'HS Calculations'!G$63/4,FALSE)+NORMDIST(E359,'HS Calculations'!F$64,'HS Calculations'!G$64/4,FALSE)+NORMDIST(E359,'HS Calculations'!F$65,'HS Calculations'!G$65/4,FALSE)+NORMDIST(E359,'HS Calculations'!F$66,'HS Calculations'!G$66/4,FALSE)+NORMDIST(E359,'HS Calculations'!F$67,'HS Calculations'!G$67/4,FALSE)</f>
        <v>1.9079648325043987E-18</v>
      </c>
      <c r="G359" s="102">
        <f>NORMDIST(E359,'HS Calculations'!F$68,'HS Calculations'!G$68/4,FALSE)+NORMDIST(E359,'HS Calculations'!F$69,'HS Calculations'!G$69/4,FALSE)+NORMDIST(E359,'HS Calculations'!F$70,'HS Calculations'!G$70/4,FALSE)+NORMDIST(E359,'HS Calculations'!F$71,'HS Calculations'!G$71/4,FALSE)</f>
        <v>7.7935627006932663E-135</v>
      </c>
      <c r="H359" s="161"/>
      <c r="I359" s="161"/>
      <c r="J359" s="161"/>
      <c r="K359" s="161"/>
      <c r="L359" s="161"/>
      <c r="M359" s="161"/>
      <c r="N359" s="161"/>
      <c r="O359" s="161"/>
      <c r="P359" s="161"/>
      <c r="Q359" s="161"/>
      <c r="R359" s="161"/>
      <c r="S359" s="161"/>
      <c r="T359" s="161"/>
      <c r="U359" s="161"/>
      <c r="V359" s="161"/>
      <c r="W359" s="161"/>
      <c r="X359" s="161"/>
    </row>
    <row r="360" spans="1:24" x14ac:dyDescent="0.55000000000000004">
      <c r="A360" s="161"/>
      <c r="B360" s="161"/>
      <c r="C360" s="161"/>
      <c r="D360" s="95">
        <v>272</v>
      </c>
      <c r="E360" s="96">
        <f t="shared" si="28"/>
        <v>16.32</v>
      </c>
      <c r="F360" s="96">
        <f>NORMDIST(E360,'HS Calculations'!F$63,'HS Calculations'!G$63/4,FALSE)+NORMDIST(E360,'HS Calculations'!F$64,'HS Calculations'!G$64/4,FALSE)+NORMDIST(E360,'HS Calculations'!F$65,'HS Calculations'!G$65/4,FALSE)+NORMDIST(E360,'HS Calculations'!F$66,'HS Calculations'!G$66/4,FALSE)+NORMDIST(E360,'HS Calculations'!F$67,'HS Calculations'!G$67/4,FALSE)</f>
        <v>1.2495979502940559E-19</v>
      </c>
      <c r="G360" s="102">
        <f>NORMDIST(E360,'HS Calculations'!F$68,'HS Calculations'!G$68/4,FALSE)+NORMDIST(E360,'HS Calculations'!F$69,'HS Calculations'!G$69/4,FALSE)+NORMDIST(E360,'HS Calculations'!F$70,'HS Calculations'!G$70/4,FALSE)+NORMDIST(E360,'HS Calculations'!F$71,'HS Calculations'!G$71/4,FALSE)</f>
        <v>5.1530735281865221E-133</v>
      </c>
      <c r="H360" s="161"/>
      <c r="I360" s="161"/>
      <c r="J360" s="161"/>
      <c r="K360" s="161"/>
      <c r="L360" s="161"/>
      <c r="M360" s="161"/>
      <c r="N360" s="161"/>
      <c r="O360" s="161"/>
      <c r="P360" s="161"/>
      <c r="Q360" s="161"/>
      <c r="R360" s="161"/>
      <c r="S360" s="161"/>
      <c r="T360" s="161"/>
      <c r="U360" s="161"/>
      <c r="V360" s="161"/>
      <c r="W360" s="161"/>
      <c r="X360" s="161"/>
    </row>
    <row r="361" spans="1:24" x14ac:dyDescent="0.55000000000000004">
      <c r="A361" s="161"/>
      <c r="B361" s="161"/>
      <c r="C361" s="161"/>
      <c r="D361" s="95">
        <v>273</v>
      </c>
      <c r="E361" s="96">
        <f t="shared" si="28"/>
        <v>16.38</v>
      </c>
      <c r="F361" s="96">
        <f>NORMDIST(E361,'HS Calculations'!F$63,'HS Calculations'!G$63/4,FALSE)+NORMDIST(E361,'HS Calculations'!F$64,'HS Calculations'!G$64/4,FALSE)+NORMDIST(E361,'HS Calculations'!F$65,'HS Calculations'!G$65/4,FALSE)+NORMDIST(E361,'HS Calculations'!F$66,'HS Calculations'!G$66/4,FALSE)+NORMDIST(E361,'HS Calculations'!F$67,'HS Calculations'!G$67/4,FALSE)</f>
        <v>7.5040488482324245E-21</v>
      </c>
      <c r="G361" s="102">
        <f>NORMDIST(E361,'HS Calculations'!F$68,'HS Calculations'!G$68/4,FALSE)+NORMDIST(E361,'HS Calculations'!F$69,'HS Calculations'!G$69/4,FALSE)+NORMDIST(E361,'HS Calculations'!F$70,'HS Calculations'!G$70/4,FALSE)+NORMDIST(E361,'HS Calculations'!F$71,'HS Calculations'!G$71/4,FALSE)</f>
        <v>3.3110264623253336E-131</v>
      </c>
      <c r="H361" s="161"/>
      <c r="I361" s="161"/>
      <c r="J361" s="161"/>
      <c r="K361" s="161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161"/>
      <c r="W361" s="161"/>
      <c r="X361" s="161"/>
    </row>
    <row r="362" spans="1:24" x14ac:dyDescent="0.55000000000000004">
      <c r="A362" s="161"/>
      <c r="B362" s="161"/>
      <c r="C362" s="161"/>
      <c r="D362" s="95">
        <v>274</v>
      </c>
      <c r="E362" s="96">
        <f t="shared" si="28"/>
        <v>16.440000000000001</v>
      </c>
      <c r="F362" s="96">
        <f>NORMDIST(E362,'HS Calculations'!F$63,'HS Calculations'!G$63/4,FALSE)+NORMDIST(E362,'HS Calculations'!F$64,'HS Calculations'!G$64/4,FALSE)+NORMDIST(E362,'HS Calculations'!F$65,'HS Calculations'!G$65/4,FALSE)+NORMDIST(E362,'HS Calculations'!F$66,'HS Calculations'!G$66/4,FALSE)+NORMDIST(E362,'HS Calculations'!F$67,'HS Calculations'!G$67/4,FALSE)</f>
        <v>4.1318677305906883E-22</v>
      </c>
      <c r="G362" s="102">
        <f>NORMDIST(E362,'HS Calculations'!F$68,'HS Calculations'!G$68/4,FALSE)+NORMDIST(E362,'HS Calculations'!F$69,'HS Calculations'!G$69/4,FALSE)+NORMDIST(E362,'HS Calculations'!F$70,'HS Calculations'!G$70/4,FALSE)+NORMDIST(E362,'HS Calculations'!F$71,'HS Calculations'!G$71/4,FALSE)</f>
        <v>2.0674021844233598E-129</v>
      </c>
      <c r="H362" s="161"/>
      <c r="I362" s="161"/>
      <c r="J362" s="161"/>
      <c r="K362" s="161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161"/>
      <c r="W362" s="161"/>
      <c r="X362" s="161"/>
    </row>
    <row r="363" spans="1:24" x14ac:dyDescent="0.55000000000000004">
      <c r="A363" s="161"/>
      <c r="B363" s="161"/>
      <c r="C363" s="161"/>
      <c r="D363" s="95">
        <v>275</v>
      </c>
      <c r="E363" s="96">
        <f t="shared" si="28"/>
        <v>16.5</v>
      </c>
      <c r="F363" s="96">
        <f>NORMDIST(E363,'HS Calculations'!F$63,'HS Calculations'!G$63/4,FALSE)+NORMDIST(E363,'HS Calculations'!F$64,'HS Calculations'!G$64/4,FALSE)+NORMDIST(E363,'HS Calculations'!F$65,'HS Calculations'!G$65/4,FALSE)+NORMDIST(E363,'HS Calculations'!F$66,'HS Calculations'!G$66/4,FALSE)+NORMDIST(E363,'HS Calculations'!F$67,'HS Calculations'!G$67/4,FALSE)</f>
        <v>2.0860397419503486E-23</v>
      </c>
      <c r="G363" s="102">
        <f>NORMDIST(E363,'HS Calculations'!F$68,'HS Calculations'!G$68/4,FALSE)+NORMDIST(E363,'HS Calculations'!F$69,'HS Calculations'!G$69/4,FALSE)+NORMDIST(E363,'HS Calculations'!F$70,'HS Calculations'!G$70/4,FALSE)+NORMDIST(E363,'HS Calculations'!F$71,'HS Calculations'!G$71/4,FALSE)</f>
        <v>1.2544498289771905E-127</v>
      </c>
      <c r="H363" s="161"/>
      <c r="I363" s="161"/>
      <c r="J363" s="161"/>
      <c r="K363" s="161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161"/>
      <c r="W363" s="161"/>
      <c r="X363" s="161"/>
    </row>
    <row r="364" spans="1:24" x14ac:dyDescent="0.55000000000000004">
      <c r="A364" s="161"/>
      <c r="B364" s="161"/>
      <c r="C364" s="161"/>
      <c r="D364" s="95">
        <v>276</v>
      </c>
      <c r="E364" s="96">
        <f t="shared" si="28"/>
        <v>16.559999999999999</v>
      </c>
      <c r="F364" s="96">
        <f>NORMDIST(E364,'HS Calculations'!F$63,'HS Calculations'!G$63/4,FALSE)+NORMDIST(E364,'HS Calculations'!F$64,'HS Calculations'!G$64/4,FALSE)+NORMDIST(E364,'HS Calculations'!F$65,'HS Calculations'!G$65/4,FALSE)+NORMDIST(E364,'HS Calculations'!F$66,'HS Calculations'!G$66/4,FALSE)+NORMDIST(E364,'HS Calculations'!F$67,'HS Calculations'!G$67/4,FALSE)</f>
        <v>9.6565980694681642E-25</v>
      </c>
      <c r="G364" s="102">
        <f>NORMDIST(E364,'HS Calculations'!F$68,'HS Calculations'!G$68/4,FALSE)+NORMDIST(E364,'HS Calculations'!F$69,'HS Calculations'!G$69/4,FALSE)+NORMDIST(E364,'HS Calculations'!F$70,'HS Calculations'!G$70/4,FALSE)+NORMDIST(E364,'HS Calculations'!F$71,'HS Calculations'!G$71/4,FALSE)</f>
        <v>7.3968639219100639E-126</v>
      </c>
      <c r="H364" s="161"/>
      <c r="I364" s="161"/>
      <c r="J364" s="161"/>
      <c r="K364" s="161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161"/>
      <c r="W364" s="161"/>
      <c r="X364" s="161"/>
    </row>
    <row r="365" spans="1:24" x14ac:dyDescent="0.55000000000000004">
      <c r="A365" s="161"/>
      <c r="B365" s="161"/>
      <c r="C365" s="161"/>
      <c r="D365" s="95">
        <v>277</v>
      </c>
      <c r="E365" s="96">
        <f t="shared" si="28"/>
        <v>16.62</v>
      </c>
      <c r="F365" s="96">
        <f>NORMDIST(E365,'HS Calculations'!F$63,'HS Calculations'!G$63/4,FALSE)+NORMDIST(E365,'HS Calculations'!F$64,'HS Calculations'!G$64/4,FALSE)+NORMDIST(E365,'HS Calculations'!F$65,'HS Calculations'!G$65/4,FALSE)+NORMDIST(E365,'HS Calculations'!F$66,'HS Calculations'!G$66/4,FALSE)+NORMDIST(E365,'HS Calculations'!F$67,'HS Calculations'!G$67/4,FALSE)</f>
        <v>4.0987472890122778E-26</v>
      </c>
      <c r="G365" s="102">
        <f>NORMDIST(E365,'HS Calculations'!F$68,'HS Calculations'!G$68/4,FALSE)+NORMDIST(E365,'HS Calculations'!F$69,'HS Calculations'!G$69/4,FALSE)+NORMDIST(E365,'HS Calculations'!F$70,'HS Calculations'!G$70/4,FALSE)+NORMDIST(E365,'HS Calculations'!F$71,'HS Calculations'!G$71/4,FALSE)</f>
        <v>4.2384588244537624E-124</v>
      </c>
      <c r="H365" s="161"/>
      <c r="I365" s="161"/>
      <c r="J365" s="161"/>
      <c r="K365" s="161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161"/>
      <c r="W365" s="161"/>
      <c r="X365" s="161"/>
    </row>
    <row r="366" spans="1:24" x14ac:dyDescent="0.55000000000000004">
      <c r="A366" s="161"/>
      <c r="B366" s="161"/>
      <c r="C366" s="161"/>
      <c r="D366" s="95">
        <v>278</v>
      </c>
      <c r="E366" s="96">
        <f t="shared" si="28"/>
        <v>16.68</v>
      </c>
      <c r="F366" s="96">
        <f>NORMDIST(E366,'HS Calculations'!F$63,'HS Calculations'!G$63/4,FALSE)+NORMDIST(E366,'HS Calculations'!F$64,'HS Calculations'!G$64/4,FALSE)+NORMDIST(E366,'HS Calculations'!F$65,'HS Calculations'!G$65/4,FALSE)+NORMDIST(E366,'HS Calculations'!F$66,'HS Calculations'!G$66/4,FALSE)+NORMDIST(E366,'HS Calculations'!F$67,'HS Calculations'!G$67/4,FALSE)</f>
        <v>1.5951573860114658E-27</v>
      </c>
      <c r="G366" s="102">
        <f>NORMDIST(E366,'HS Calculations'!F$68,'HS Calculations'!G$68/4,FALSE)+NORMDIST(E366,'HS Calculations'!F$69,'HS Calculations'!G$69/4,FALSE)+NORMDIST(E366,'HS Calculations'!F$70,'HS Calculations'!G$70/4,FALSE)+NORMDIST(E366,'HS Calculations'!F$71,'HS Calculations'!G$71/4,FALSE)</f>
        <v>2.3601212459902855E-122</v>
      </c>
      <c r="H366" s="161"/>
      <c r="I366" s="161"/>
      <c r="J366" s="161"/>
      <c r="K366" s="161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161"/>
      <c r="W366" s="161"/>
      <c r="X366" s="161"/>
    </row>
    <row r="367" spans="1:24" x14ac:dyDescent="0.55000000000000004">
      <c r="A367" s="161"/>
      <c r="B367" s="161"/>
      <c r="C367" s="161"/>
      <c r="D367" s="95">
        <v>279</v>
      </c>
      <c r="E367" s="96">
        <f t="shared" si="28"/>
        <v>16.739999999999998</v>
      </c>
      <c r="F367" s="96">
        <f>NORMDIST(E367,'HS Calculations'!F$63,'HS Calculations'!G$63/4,FALSE)+NORMDIST(E367,'HS Calculations'!F$64,'HS Calculations'!G$64/4,FALSE)+NORMDIST(E367,'HS Calculations'!F$65,'HS Calculations'!G$65/4,FALSE)+NORMDIST(E367,'HS Calculations'!F$66,'HS Calculations'!G$66/4,FALSE)+NORMDIST(E367,'HS Calculations'!F$67,'HS Calculations'!G$67/4,FALSE)</f>
        <v>5.6922156564399666E-29</v>
      </c>
      <c r="G367" s="102">
        <f>NORMDIST(E367,'HS Calculations'!F$68,'HS Calculations'!G$68/4,FALSE)+NORMDIST(E367,'HS Calculations'!F$69,'HS Calculations'!G$69/4,FALSE)+NORMDIST(E367,'HS Calculations'!F$70,'HS Calculations'!G$70/4,FALSE)+NORMDIST(E367,'HS Calculations'!F$71,'HS Calculations'!G$71/4,FALSE)</f>
        <v>1.2771051822707754E-120</v>
      </c>
      <c r="H367" s="161"/>
      <c r="I367" s="161"/>
      <c r="J367" s="161"/>
      <c r="K367" s="161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161"/>
      <c r="W367" s="161"/>
      <c r="X367" s="161"/>
    </row>
    <row r="368" spans="1:24" x14ac:dyDescent="0.55000000000000004">
      <c r="A368" s="161"/>
      <c r="B368" s="161"/>
      <c r="C368" s="161"/>
      <c r="D368" s="95">
        <v>280</v>
      </c>
      <c r="E368" s="96">
        <f t="shared" si="28"/>
        <v>16.8</v>
      </c>
      <c r="F368" s="96">
        <f>NORMDIST(E368,'HS Calculations'!F$63,'HS Calculations'!G$63/4,FALSE)+NORMDIST(E368,'HS Calculations'!F$64,'HS Calculations'!G$64/4,FALSE)+NORMDIST(E368,'HS Calculations'!F$65,'HS Calculations'!G$65/4,FALSE)+NORMDIST(E368,'HS Calculations'!F$66,'HS Calculations'!G$66/4,FALSE)+NORMDIST(E368,'HS Calculations'!F$67,'HS Calculations'!G$67/4,FALSE)</f>
        <v>1.8624497392385268E-30</v>
      </c>
      <c r="G368" s="102">
        <f>NORMDIST(E368,'HS Calculations'!F$68,'HS Calculations'!G$68/4,FALSE)+NORMDIST(E368,'HS Calculations'!F$69,'HS Calculations'!G$69/4,FALSE)+NORMDIST(E368,'HS Calculations'!F$70,'HS Calculations'!G$70/4,FALSE)+NORMDIST(E368,'HS Calculations'!F$71,'HS Calculations'!G$71/4,FALSE)</f>
        <v>6.7156031887929392E-119</v>
      </c>
      <c r="H368" s="161"/>
      <c r="I368" s="161"/>
      <c r="J368" s="161"/>
      <c r="K368" s="161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161"/>
      <c r="W368" s="161"/>
      <c r="X368" s="161"/>
    </row>
    <row r="369" spans="1:24" x14ac:dyDescent="0.55000000000000004">
      <c r="A369" s="161"/>
      <c r="B369" s="161"/>
      <c r="C369" s="161"/>
      <c r="D369" s="95">
        <v>281</v>
      </c>
      <c r="E369" s="96">
        <f t="shared" si="28"/>
        <v>16.86</v>
      </c>
      <c r="F369" s="96">
        <f>NORMDIST(E369,'HS Calculations'!F$63,'HS Calculations'!G$63/4,FALSE)+NORMDIST(E369,'HS Calculations'!F$64,'HS Calculations'!G$64/4,FALSE)+NORMDIST(E369,'HS Calculations'!F$65,'HS Calculations'!G$65/4,FALSE)+NORMDIST(E369,'HS Calculations'!F$66,'HS Calculations'!G$66/4,FALSE)+NORMDIST(E369,'HS Calculations'!F$67,'HS Calculations'!G$67/4,FALSE)</f>
        <v>5.5874440491671545E-32</v>
      </c>
      <c r="G369" s="102">
        <f>NORMDIST(E369,'HS Calculations'!F$68,'HS Calculations'!G$68/4,FALSE)+NORMDIST(E369,'HS Calculations'!F$69,'HS Calculations'!G$69/4,FALSE)+NORMDIST(E369,'HS Calculations'!F$70,'HS Calculations'!G$70/4,FALSE)+NORMDIST(E369,'HS Calculations'!F$71,'HS Calculations'!G$71/4,FALSE)</f>
        <v>3.431700617394026E-117</v>
      </c>
      <c r="H369" s="161"/>
      <c r="I369" s="161"/>
      <c r="J369" s="161"/>
      <c r="K369" s="161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161"/>
      <c r="W369" s="161"/>
      <c r="X369" s="161"/>
    </row>
    <row r="370" spans="1:24" x14ac:dyDescent="0.55000000000000004">
      <c r="A370" s="161"/>
      <c r="B370" s="161"/>
      <c r="C370" s="161"/>
      <c r="D370" s="95">
        <v>282</v>
      </c>
      <c r="E370" s="96">
        <f t="shared" si="28"/>
        <v>16.920000000000002</v>
      </c>
      <c r="F370" s="96">
        <f>NORMDIST(E370,'HS Calculations'!F$63,'HS Calculations'!G$63/4,FALSE)+NORMDIST(E370,'HS Calculations'!F$64,'HS Calculations'!G$64/4,FALSE)+NORMDIST(E370,'HS Calculations'!F$65,'HS Calculations'!G$65/4,FALSE)+NORMDIST(E370,'HS Calculations'!F$66,'HS Calculations'!G$66/4,FALSE)+NORMDIST(E370,'HS Calculations'!F$67,'HS Calculations'!G$67/4,FALSE)</f>
        <v>1.5369764837196937E-33</v>
      </c>
      <c r="G370" s="102">
        <f>NORMDIST(E370,'HS Calculations'!F$68,'HS Calculations'!G$68/4,FALSE)+NORMDIST(E370,'HS Calculations'!F$69,'HS Calculations'!G$69/4,FALSE)+NORMDIST(E370,'HS Calculations'!F$70,'HS Calculations'!G$70/4,FALSE)+NORMDIST(E370,'HS Calculations'!F$71,'HS Calculations'!G$71/4,FALSE)</f>
        <v>1.7041184002156685E-115</v>
      </c>
      <c r="H370" s="161"/>
      <c r="I370" s="161"/>
      <c r="J370" s="161"/>
      <c r="K370" s="161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161"/>
      <c r="W370" s="161"/>
      <c r="X370" s="161"/>
    </row>
    <row r="371" spans="1:24" x14ac:dyDescent="0.55000000000000004">
      <c r="A371" s="161"/>
      <c r="B371" s="161"/>
      <c r="C371" s="161"/>
      <c r="D371" s="95">
        <v>283</v>
      </c>
      <c r="E371" s="96">
        <f t="shared" si="28"/>
        <v>16.98</v>
      </c>
      <c r="F371" s="96">
        <f>NORMDIST(E371,'HS Calculations'!F$63,'HS Calculations'!G$63/4,FALSE)+NORMDIST(E371,'HS Calculations'!F$64,'HS Calculations'!G$64/4,FALSE)+NORMDIST(E371,'HS Calculations'!F$65,'HS Calculations'!G$65/4,FALSE)+NORMDIST(E371,'HS Calculations'!F$66,'HS Calculations'!G$66/4,FALSE)+NORMDIST(E371,'HS Calculations'!F$67,'HS Calculations'!G$67/4,FALSE)</f>
        <v>3.8765614065281621E-35</v>
      </c>
      <c r="G371" s="102">
        <f>NORMDIST(E371,'HS Calculations'!F$68,'HS Calculations'!G$68/4,FALSE)+NORMDIST(E371,'HS Calculations'!F$69,'HS Calculations'!G$69/4,FALSE)+NORMDIST(E371,'HS Calculations'!F$70,'HS Calculations'!G$70/4,FALSE)+NORMDIST(E371,'HS Calculations'!F$71,'HS Calculations'!G$71/4,FALSE)</f>
        <v>8.2234895602064442E-114</v>
      </c>
      <c r="H371" s="161"/>
      <c r="I371" s="161"/>
      <c r="J371" s="161"/>
      <c r="K371" s="161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161"/>
      <c r="W371" s="161"/>
      <c r="X371" s="161"/>
    </row>
    <row r="372" spans="1:24" x14ac:dyDescent="0.55000000000000004">
      <c r="A372" s="161"/>
      <c r="B372" s="161"/>
      <c r="C372" s="161"/>
      <c r="D372" s="95">
        <v>284</v>
      </c>
      <c r="E372" s="96">
        <f t="shared" si="28"/>
        <v>17.04</v>
      </c>
      <c r="F372" s="96">
        <f>NORMDIST(E372,'HS Calculations'!F$63,'HS Calculations'!G$63/4,FALSE)+NORMDIST(E372,'HS Calculations'!F$64,'HS Calculations'!G$64/4,FALSE)+NORMDIST(E372,'HS Calculations'!F$65,'HS Calculations'!G$65/4,FALSE)+NORMDIST(E372,'HS Calculations'!F$66,'HS Calculations'!G$66/4,FALSE)+NORMDIST(E372,'HS Calculations'!F$67,'HS Calculations'!G$67/4,FALSE)</f>
        <v>8.9650253628861058E-37</v>
      </c>
      <c r="G372" s="102">
        <f>NORMDIST(E372,'HS Calculations'!F$68,'HS Calculations'!G$68/4,FALSE)+NORMDIST(E372,'HS Calculations'!F$69,'HS Calculations'!G$69/4,FALSE)+NORMDIST(E372,'HS Calculations'!F$70,'HS Calculations'!G$70/4,FALSE)+NORMDIST(E372,'HS Calculations'!F$71,'HS Calculations'!G$71/4,FALSE)</f>
        <v>3.8563685447848126E-112</v>
      </c>
      <c r="H372" s="161"/>
      <c r="I372" s="161"/>
      <c r="J372" s="161"/>
      <c r="K372" s="161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161"/>
      <c r="W372" s="161"/>
      <c r="X372" s="161"/>
    </row>
    <row r="373" spans="1:24" x14ac:dyDescent="0.55000000000000004">
      <c r="A373" s="161"/>
      <c r="B373" s="161"/>
      <c r="C373" s="161"/>
      <c r="D373" s="95">
        <v>285</v>
      </c>
      <c r="E373" s="96">
        <f t="shared" si="28"/>
        <v>17.100000000000001</v>
      </c>
      <c r="F373" s="96">
        <f>NORMDIST(E373,'HS Calculations'!F$63,'HS Calculations'!G$63/4,FALSE)+NORMDIST(E373,'HS Calculations'!F$64,'HS Calculations'!G$64/4,FALSE)+NORMDIST(E373,'HS Calculations'!F$65,'HS Calculations'!G$65/4,FALSE)+NORMDIST(E373,'HS Calculations'!F$66,'HS Calculations'!G$66/4,FALSE)+NORMDIST(E373,'HS Calculations'!F$67,'HS Calculations'!G$67/4,FALSE)</f>
        <v>1.9009985561641575E-38</v>
      </c>
      <c r="G373" s="102">
        <f>NORMDIST(E373,'HS Calculations'!F$68,'HS Calculations'!G$68/4,FALSE)+NORMDIST(E373,'HS Calculations'!F$69,'HS Calculations'!G$69/4,FALSE)+NORMDIST(E373,'HS Calculations'!F$70,'HS Calculations'!G$70/4,FALSE)+NORMDIST(E373,'HS Calculations'!F$71,'HS Calculations'!G$71/4,FALSE)</f>
        <v>1.7573850392715231E-110</v>
      </c>
      <c r="H373" s="161"/>
      <c r="I373" s="161"/>
      <c r="J373" s="161"/>
      <c r="K373" s="161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161"/>
      <c r="W373" s="161"/>
      <c r="X373" s="161"/>
    </row>
    <row r="374" spans="1:24" x14ac:dyDescent="0.55000000000000004">
      <c r="A374" s="161"/>
      <c r="B374" s="161"/>
      <c r="C374" s="161"/>
      <c r="D374" s="95">
        <v>286</v>
      </c>
      <c r="E374" s="96">
        <f t="shared" si="28"/>
        <v>17.16</v>
      </c>
      <c r="F374" s="96">
        <f>NORMDIST(E374,'HS Calculations'!F$63,'HS Calculations'!G$63/4,FALSE)+NORMDIST(E374,'HS Calculations'!F$64,'HS Calculations'!G$64/4,FALSE)+NORMDIST(E374,'HS Calculations'!F$65,'HS Calculations'!G$65/4,FALSE)+NORMDIST(E374,'HS Calculations'!F$66,'HS Calculations'!G$66/4,FALSE)+NORMDIST(E374,'HS Calculations'!F$67,'HS Calculations'!G$67/4,FALSE)</f>
        <v>3.6960467953161616E-40</v>
      </c>
      <c r="G374" s="102">
        <f>NORMDIST(E374,'HS Calculations'!F$68,'HS Calculations'!G$68/4,FALSE)+NORMDIST(E374,'HS Calculations'!F$69,'HS Calculations'!G$69/4,FALSE)+NORMDIST(E374,'HS Calculations'!F$70,'HS Calculations'!G$70/4,FALSE)+NORMDIST(E374,'HS Calculations'!F$71,'HS Calculations'!G$71/4,FALSE)</f>
        <v>7.7825393411589856E-109</v>
      </c>
      <c r="H374" s="161"/>
      <c r="I374" s="161"/>
      <c r="J374" s="161"/>
      <c r="K374" s="161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161"/>
      <c r="W374" s="161"/>
      <c r="X374" s="161"/>
    </row>
    <row r="375" spans="1:24" x14ac:dyDescent="0.55000000000000004">
      <c r="A375" s="161"/>
      <c r="B375" s="161"/>
      <c r="C375" s="161"/>
      <c r="D375" s="95">
        <v>287</v>
      </c>
      <c r="E375" s="96">
        <f t="shared" si="28"/>
        <v>17.22</v>
      </c>
      <c r="F375" s="96">
        <f>NORMDIST(E375,'HS Calculations'!F$63,'HS Calculations'!G$63/4,FALSE)+NORMDIST(E375,'HS Calculations'!F$64,'HS Calculations'!G$64/4,FALSE)+NORMDIST(E375,'HS Calculations'!F$65,'HS Calculations'!G$65/4,FALSE)+NORMDIST(E375,'HS Calculations'!F$66,'HS Calculations'!G$66/4,FALSE)+NORMDIST(E375,'HS Calculations'!F$67,'HS Calculations'!G$67/4,FALSE)</f>
        <v>6.5889853958945411E-42</v>
      </c>
      <c r="G375" s="102">
        <f>NORMDIST(E375,'HS Calculations'!F$68,'HS Calculations'!G$68/4,FALSE)+NORMDIST(E375,'HS Calculations'!F$69,'HS Calculations'!G$69/4,FALSE)+NORMDIST(E375,'HS Calculations'!F$70,'HS Calculations'!G$70/4,FALSE)+NORMDIST(E375,'HS Calculations'!F$71,'HS Calculations'!G$71/4,FALSE)</f>
        <v>3.3492050032188564E-107</v>
      </c>
      <c r="H375" s="161"/>
      <c r="I375" s="161"/>
      <c r="J375" s="161"/>
      <c r="K375" s="161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161"/>
      <c r="W375" s="161"/>
      <c r="X375" s="161"/>
    </row>
    <row r="376" spans="1:24" x14ac:dyDescent="0.55000000000000004">
      <c r="A376" s="161"/>
      <c r="B376" s="161"/>
      <c r="C376" s="161"/>
      <c r="D376" s="95">
        <v>288</v>
      </c>
      <c r="E376" s="96">
        <f t="shared" si="28"/>
        <v>17.28</v>
      </c>
      <c r="F376" s="96">
        <f>NORMDIST(E376,'HS Calculations'!F$63,'HS Calculations'!G$63/4,FALSE)+NORMDIST(E376,'HS Calculations'!F$64,'HS Calculations'!G$64/4,FALSE)+NORMDIST(E376,'HS Calculations'!F$65,'HS Calculations'!G$65/4,FALSE)+NORMDIST(E376,'HS Calculations'!F$66,'HS Calculations'!G$66/4,FALSE)+NORMDIST(E376,'HS Calculations'!F$67,'HS Calculations'!G$67/4,FALSE)</f>
        <v>1.0770231503534076E-43</v>
      </c>
      <c r="G376" s="102">
        <f>NORMDIST(E376,'HS Calculations'!F$68,'HS Calculations'!G$68/4,FALSE)+NORMDIST(E376,'HS Calculations'!F$69,'HS Calculations'!G$69/4,FALSE)+NORMDIST(E376,'HS Calculations'!F$70,'HS Calculations'!G$70/4,FALSE)+NORMDIST(E376,'HS Calculations'!F$71,'HS Calculations'!G$71/4,FALSE)</f>
        <v>1.4006452235999124E-105</v>
      </c>
      <c r="H376" s="161"/>
      <c r="I376" s="161"/>
      <c r="J376" s="161"/>
      <c r="K376" s="161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161"/>
      <c r="W376" s="161"/>
      <c r="X376" s="161"/>
    </row>
    <row r="377" spans="1:24" x14ac:dyDescent="0.55000000000000004">
      <c r="A377" s="161"/>
      <c r="B377" s="161"/>
      <c r="C377" s="161"/>
      <c r="D377" s="95">
        <v>289</v>
      </c>
      <c r="E377" s="96">
        <f t="shared" si="28"/>
        <v>17.34</v>
      </c>
      <c r="F377" s="96">
        <f>NORMDIST(E377,'HS Calculations'!F$63,'HS Calculations'!G$63/4,FALSE)+NORMDIST(E377,'HS Calculations'!F$64,'HS Calculations'!G$64/4,FALSE)+NORMDIST(E377,'HS Calculations'!F$65,'HS Calculations'!G$65/4,FALSE)+NORMDIST(E377,'HS Calculations'!F$66,'HS Calculations'!G$66/4,FALSE)+NORMDIST(E377,'HS Calculations'!F$67,'HS Calculations'!G$67/4,FALSE)</f>
        <v>1.6141985082670323E-45</v>
      </c>
      <c r="G377" s="102">
        <f>NORMDIST(E377,'HS Calculations'!F$68,'HS Calculations'!G$68/4,FALSE)+NORMDIST(E377,'HS Calculations'!F$69,'HS Calculations'!G$69/4,FALSE)+NORMDIST(E377,'HS Calculations'!F$70,'HS Calculations'!G$70/4,FALSE)+NORMDIST(E377,'HS Calculations'!F$71,'HS Calculations'!G$71/4,FALSE)</f>
        <v>5.6922054218110234E-104</v>
      </c>
      <c r="H377" s="161"/>
      <c r="I377" s="161"/>
      <c r="J377" s="161"/>
      <c r="K377" s="161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161"/>
      <c r="W377" s="161"/>
      <c r="X377" s="161"/>
    </row>
    <row r="378" spans="1:24" x14ac:dyDescent="0.55000000000000004">
      <c r="A378" s="161"/>
      <c r="B378" s="161"/>
      <c r="C378" s="161"/>
      <c r="D378" s="95">
        <v>290</v>
      </c>
      <c r="E378" s="96">
        <f t="shared" si="28"/>
        <v>17.399999999999999</v>
      </c>
      <c r="F378" s="96">
        <f>NORMDIST(E378,'HS Calculations'!F$63,'HS Calculations'!G$63/4,FALSE)+NORMDIST(E378,'HS Calculations'!F$64,'HS Calculations'!G$64/4,FALSE)+NORMDIST(E378,'HS Calculations'!F$65,'HS Calculations'!G$65/4,FALSE)+NORMDIST(E378,'HS Calculations'!F$66,'HS Calculations'!G$66/4,FALSE)+NORMDIST(E378,'HS Calculations'!F$67,'HS Calculations'!G$67/4,FALSE)</f>
        <v>2.2182692269855275E-47</v>
      </c>
      <c r="G378" s="102">
        <f>NORMDIST(E378,'HS Calculations'!F$68,'HS Calculations'!G$68/4,FALSE)+NORMDIST(E378,'HS Calculations'!F$69,'HS Calculations'!G$69/4,FALSE)+NORMDIST(E378,'HS Calculations'!F$70,'HS Calculations'!G$70/4,FALSE)+NORMDIST(E378,'HS Calculations'!F$71,'HS Calculations'!G$71/4,FALSE)</f>
        <v>2.2480138955076217E-102</v>
      </c>
      <c r="H378" s="161"/>
      <c r="I378" s="161"/>
      <c r="J378" s="161"/>
      <c r="K378" s="161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161"/>
      <c r="W378" s="161"/>
      <c r="X378" s="161"/>
    </row>
    <row r="379" spans="1:24" x14ac:dyDescent="0.55000000000000004">
      <c r="A379" s="161"/>
      <c r="B379" s="161"/>
      <c r="C379" s="161"/>
      <c r="D379" s="95">
        <v>291</v>
      </c>
      <c r="E379" s="96">
        <f t="shared" si="28"/>
        <v>17.46</v>
      </c>
      <c r="F379" s="96">
        <f>NORMDIST(E379,'HS Calculations'!F$63,'HS Calculations'!G$63/4,FALSE)+NORMDIST(E379,'HS Calculations'!F$64,'HS Calculations'!G$64/4,FALSE)+NORMDIST(E379,'HS Calculations'!F$65,'HS Calculations'!G$65/4,FALSE)+NORMDIST(E379,'HS Calculations'!F$66,'HS Calculations'!G$66/4,FALSE)+NORMDIST(E379,'HS Calculations'!F$67,'HS Calculations'!G$67/4,FALSE)</f>
        <v>2.7950975981467581E-49</v>
      </c>
      <c r="G379" s="102">
        <f>NORMDIST(E379,'HS Calculations'!F$68,'HS Calculations'!G$68/4,FALSE)+NORMDIST(E379,'HS Calculations'!F$69,'HS Calculations'!G$69/4,FALSE)+NORMDIST(E379,'HS Calculations'!F$70,'HS Calculations'!G$70/4,FALSE)+NORMDIST(E379,'HS Calculations'!F$71,'HS Calculations'!G$71/4,FALSE)</f>
        <v>8.6274693455593746E-101</v>
      </c>
      <c r="H379" s="161"/>
      <c r="I379" s="161"/>
      <c r="J379" s="161"/>
      <c r="K379" s="161"/>
      <c r="L379" s="161"/>
      <c r="M379" s="161"/>
      <c r="N379" s="161"/>
      <c r="O379" s="161"/>
      <c r="P379" s="161"/>
      <c r="Q379" s="161"/>
      <c r="R379" s="161"/>
      <c r="S379" s="161"/>
      <c r="T379" s="161"/>
      <c r="U379" s="161"/>
      <c r="V379" s="161"/>
      <c r="W379" s="161"/>
      <c r="X379" s="161"/>
    </row>
    <row r="380" spans="1:24" x14ac:dyDescent="0.55000000000000004">
      <c r="A380" s="161"/>
      <c r="B380" s="161"/>
      <c r="C380" s="161"/>
      <c r="D380" s="95">
        <v>292</v>
      </c>
      <c r="E380" s="96">
        <f t="shared" si="28"/>
        <v>17.52</v>
      </c>
      <c r="F380" s="96">
        <f>NORMDIST(E380,'HS Calculations'!F$63,'HS Calculations'!G$63/4,FALSE)+NORMDIST(E380,'HS Calculations'!F$64,'HS Calculations'!G$64/4,FALSE)+NORMDIST(E380,'HS Calculations'!F$65,'HS Calculations'!G$65/4,FALSE)+NORMDIST(E380,'HS Calculations'!F$66,'HS Calculations'!G$66/4,FALSE)+NORMDIST(E380,'HS Calculations'!F$67,'HS Calculations'!G$67/4,FALSE)</f>
        <v>3.2292755859311252E-51</v>
      </c>
      <c r="G380" s="102">
        <f>NORMDIST(E380,'HS Calculations'!F$68,'HS Calculations'!G$68/4,FALSE)+NORMDIST(E380,'HS Calculations'!F$69,'HS Calculations'!G$69/4,FALSE)+NORMDIST(E380,'HS Calculations'!F$70,'HS Calculations'!G$70/4,FALSE)+NORMDIST(E380,'HS Calculations'!F$71,'HS Calculations'!G$71/4,FALSE)</f>
        <v>3.2176134234712905E-99</v>
      </c>
      <c r="H380" s="161"/>
      <c r="I380" s="161"/>
      <c r="J380" s="161"/>
      <c r="K380" s="161"/>
      <c r="L380" s="161"/>
      <c r="M380" s="161"/>
      <c r="N380" s="161"/>
      <c r="O380" s="161"/>
      <c r="P380" s="161"/>
      <c r="Q380" s="161"/>
      <c r="R380" s="161"/>
      <c r="S380" s="161"/>
      <c r="T380" s="161"/>
      <c r="U380" s="161"/>
      <c r="V380" s="161"/>
      <c r="W380" s="161"/>
      <c r="X380" s="161"/>
    </row>
    <row r="381" spans="1:24" x14ac:dyDescent="0.55000000000000004">
      <c r="A381" s="161"/>
      <c r="B381" s="161"/>
      <c r="C381" s="161"/>
      <c r="D381" s="95">
        <v>293</v>
      </c>
      <c r="E381" s="96">
        <f t="shared" si="28"/>
        <v>17.579999999999998</v>
      </c>
      <c r="F381" s="96">
        <f>NORMDIST(E381,'HS Calculations'!F$63,'HS Calculations'!G$63/4,FALSE)+NORMDIST(E381,'HS Calculations'!F$64,'HS Calculations'!G$64/4,FALSE)+NORMDIST(E381,'HS Calculations'!F$65,'HS Calculations'!G$65/4,FALSE)+NORMDIST(E381,'HS Calculations'!F$66,'HS Calculations'!G$66/4,FALSE)+NORMDIST(E381,'HS Calculations'!F$67,'HS Calculations'!G$67/4,FALSE)</f>
        <v>3.4208863893623436E-53</v>
      </c>
      <c r="G381" s="102">
        <f>NORMDIST(E381,'HS Calculations'!F$68,'HS Calculations'!G$68/4,FALSE)+NORMDIST(E381,'HS Calculations'!F$69,'HS Calculations'!G$69/4,FALSE)+NORMDIST(E381,'HS Calculations'!F$70,'HS Calculations'!G$70/4,FALSE)+NORMDIST(E381,'HS Calculations'!F$71,'HS Calculations'!G$71/4,FALSE)</f>
        <v>1.1661389785493057E-97</v>
      </c>
      <c r="H381" s="161"/>
      <c r="I381" s="161"/>
      <c r="J381" s="161"/>
      <c r="K381" s="161"/>
      <c r="L381" s="161"/>
      <c r="M381" s="161"/>
      <c r="N381" s="161"/>
      <c r="O381" s="161"/>
      <c r="P381" s="161"/>
      <c r="Q381" s="161"/>
      <c r="R381" s="161"/>
      <c r="S381" s="161"/>
      <c r="T381" s="161"/>
      <c r="U381" s="161"/>
      <c r="V381" s="161"/>
      <c r="W381" s="161"/>
      <c r="X381" s="161"/>
    </row>
    <row r="382" spans="1:24" x14ac:dyDescent="0.55000000000000004">
      <c r="A382" s="161"/>
      <c r="B382" s="161"/>
      <c r="C382" s="161"/>
      <c r="D382" s="95">
        <v>294</v>
      </c>
      <c r="E382" s="96">
        <f t="shared" si="28"/>
        <v>17.64</v>
      </c>
      <c r="F382" s="96">
        <f>NORMDIST(E382,'HS Calculations'!F$63,'HS Calculations'!G$63/4,FALSE)+NORMDIST(E382,'HS Calculations'!F$64,'HS Calculations'!G$64/4,FALSE)+NORMDIST(E382,'HS Calculations'!F$65,'HS Calculations'!G$65/4,FALSE)+NORMDIST(E382,'HS Calculations'!F$66,'HS Calculations'!G$66/4,FALSE)+NORMDIST(E382,'HS Calculations'!F$67,'HS Calculations'!G$67/4,FALSE)</f>
        <v>3.3227495105105467E-55</v>
      </c>
      <c r="G382" s="102">
        <f>NORMDIST(E382,'HS Calculations'!F$68,'HS Calculations'!G$68/4,FALSE)+NORMDIST(E382,'HS Calculations'!F$69,'HS Calculations'!G$69/4,FALSE)+NORMDIST(E382,'HS Calculations'!F$70,'HS Calculations'!G$70/4,FALSE)+NORMDIST(E382,'HS Calculations'!F$71,'HS Calculations'!G$71/4,FALSE)</f>
        <v>4.1070762486562614E-96</v>
      </c>
      <c r="H382" s="161"/>
      <c r="I382" s="161"/>
      <c r="J382" s="161"/>
      <c r="K382" s="161"/>
      <c r="L382" s="161"/>
      <c r="M382" s="161"/>
      <c r="N382" s="161"/>
      <c r="O382" s="161"/>
      <c r="P382" s="161"/>
      <c r="Q382" s="161"/>
      <c r="R382" s="161"/>
      <c r="S382" s="161"/>
      <c r="T382" s="161"/>
      <c r="U382" s="161"/>
      <c r="V382" s="161"/>
      <c r="W382" s="161"/>
      <c r="X382" s="161"/>
    </row>
    <row r="383" spans="1:24" x14ac:dyDescent="0.55000000000000004">
      <c r="A383" s="161"/>
      <c r="B383" s="161"/>
      <c r="C383" s="161"/>
      <c r="D383" s="95">
        <v>295</v>
      </c>
      <c r="E383" s="96">
        <f t="shared" si="28"/>
        <v>17.7</v>
      </c>
      <c r="F383" s="96">
        <f>NORMDIST(E383,'HS Calculations'!F$63,'HS Calculations'!G$63/4,FALSE)+NORMDIST(E383,'HS Calculations'!F$64,'HS Calculations'!G$64/4,FALSE)+NORMDIST(E383,'HS Calculations'!F$65,'HS Calculations'!G$65/4,FALSE)+NORMDIST(E383,'HS Calculations'!F$66,'HS Calculations'!G$66/4,FALSE)+NORMDIST(E383,'HS Calculations'!F$67,'HS Calculations'!G$67/4,FALSE)</f>
        <v>2.9592520964304693E-57</v>
      </c>
      <c r="G383" s="102">
        <f>NORMDIST(E383,'HS Calculations'!F$68,'HS Calculations'!G$68/4,FALSE)+NORMDIST(E383,'HS Calculations'!F$69,'HS Calculations'!G$69/4,FALSE)+NORMDIST(E383,'HS Calculations'!F$70,'HS Calculations'!G$70/4,FALSE)+NORMDIST(E383,'HS Calculations'!F$71,'HS Calculations'!G$71/4,FALSE)</f>
        <v>1.4056630409329254E-94</v>
      </c>
      <c r="H383" s="161"/>
      <c r="I383" s="161"/>
      <c r="J383" s="161"/>
      <c r="K383" s="161"/>
      <c r="L383" s="161"/>
      <c r="M383" s="161"/>
      <c r="N383" s="161"/>
      <c r="O383" s="161"/>
      <c r="P383" s="161"/>
      <c r="Q383" s="161"/>
      <c r="R383" s="161"/>
      <c r="S383" s="161"/>
      <c r="T383" s="161"/>
      <c r="U383" s="161"/>
      <c r="V383" s="161"/>
      <c r="W383" s="161"/>
      <c r="X383" s="161"/>
    </row>
    <row r="384" spans="1:24" x14ac:dyDescent="0.55000000000000004">
      <c r="A384" s="161"/>
      <c r="B384" s="161"/>
      <c r="C384" s="161"/>
      <c r="D384" s="95">
        <v>296</v>
      </c>
      <c r="E384" s="96">
        <f t="shared" si="28"/>
        <v>17.760000000000002</v>
      </c>
      <c r="F384" s="96">
        <f>NORMDIST(E384,'HS Calculations'!F$63,'HS Calculations'!G$63/4,FALSE)+NORMDIST(E384,'HS Calculations'!F$64,'HS Calculations'!G$64/4,FALSE)+NORMDIST(E384,'HS Calculations'!F$65,'HS Calculations'!G$65/4,FALSE)+NORMDIST(E384,'HS Calculations'!F$66,'HS Calculations'!G$66/4,FALSE)+NORMDIST(E384,'HS Calculations'!F$67,'HS Calculations'!G$67/4,FALSE)</f>
        <v>2.4165274617599219E-59</v>
      </c>
      <c r="G384" s="102">
        <f>NORMDIST(E384,'HS Calculations'!F$68,'HS Calculations'!G$68/4,FALSE)+NORMDIST(E384,'HS Calculations'!F$69,'HS Calculations'!G$69/4,FALSE)+NORMDIST(E384,'HS Calculations'!F$70,'HS Calculations'!G$70/4,FALSE)+NORMDIST(E384,'HS Calculations'!F$71,'HS Calculations'!G$71/4,FALSE)</f>
        <v>4.6751515463710133E-93</v>
      </c>
      <c r="H384" s="161"/>
      <c r="I384" s="161"/>
      <c r="J384" s="161"/>
      <c r="K384" s="161"/>
      <c r="L384" s="161"/>
      <c r="M384" s="161"/>
      <c r="N384" s="161"/>
      <c r="O384" s="161"/>
      <c r="P384" s="161"/>
      <c r="Q384" s="161"/>
      <c r="R384" s="161"/>
      <c r="S384" s="161"/>
      <c r="T384" s="161"/>
      <c r="U384" s="161"/>
      <c r="V384" s="161"/>
      <c r="W384" s="161"/>
      <c r="X384" s="161"/>
    </row>
    <row r="385" spans="1:24" x14ac:dyDescent="0.55000000000000004">
      <c r="A385" s="161"/>
      <c r="B385" s="161"/>
      <c r="C385" s="161"/>
      <c r="D385" s="95">
        <v>297</v>
      </c>
      <c r="E385" s="96">
        <f t="shared" si="28"/>
        <v>17.82</v>
      </c>
      <c r="F385" s="96">
        <f>NORMDIST(E385,'HS Calculations'!F$63,'HS Calculations'!G$63/4,FALSE)+NORMDIST(E385,'HS Calculations'!F$64,'HS Calculations'!G$64/4,FALSE)+NORMDIST(E385,'HS Calculations'!F$65,'HS Calculations'!G$65/4,FALSE)+NORMDIST(E385,'HS Calculations'!F$66,'HS Calculations'!G$66/4,FALSE)+NORMDIST(E385,'HS Calculations'!F$67,'HS Calculations'!G$67/4,FALSE)</f>
        <v>1.8093680427839852E-61</v>
      </c>
      <c r="G385" s="102">
        <f>NORMDIST(E385,'HS Calculations'!F$68,'HS Calculations'!G$68/4,FALSE)+NORMDIST(E385,'HS Calculations'!F$69,'HS Calculations'!G$69/4,FALSE)+NORMDIST(E385,'HS Calculations'!F$70,'HS Calculations'!G$70/4,FALSE)+NORMDIST(E385,'HS Calculations'!F$71,'HS Calculations'!G$71/4,FALSE)</f>
        <v>1.5110407167738176E-91</v>
      </c>
      <c r="H385" s="161"/>
      <c r="I385" s="161"/>
      <c r="J385" s="161"/>
      <c r="K385" s="161"/>
      <c r="L385" s="161"/>
      <c r="M385" s="161"/>
      <c r="N385" s="161"/>
      <c r="O385" s="161"/>
      <c r="P385" s="161"/>
      <c r="Q385" s="161"/>
      <c r="R385" s="161"/>
      <c r="S385" s="161"/>
      <c r="T385" s="161"/>
      <c r="U385" s="161"/>
      <c r="V385" s="161"/>
      <c r="W385" s="161"/>
      <c r="X385" s="161"/>
    </row>
    <row r="386" spans="1:24" x14ac:dyDescent="0.55000000000000004">
      <c r="A386" s="161"/>
      <c r="B386" s="161"/>
      <c r="C386" s="161"/>
      <c r="D386" s="95">
        <v>298</v>
      </c>
      <c r="E386" s="96">
        <f t="shared" si="28"/>
        <v>17.88</v>
      </c>
      <c r="F386" s="96">
        <f>NORMDIST(E386,'HS Calculations'!F$63,'HS Calculations'!G$63/4,FALSE)+NORMDIST(E386,'HS Calculations'!F$64,'HS Calculations'!G$64/4,FALSE)+NORMDIST(E386,'HS Calculations'!F$65,'HS Calculations'!G$65/4,FALSE)+NORMDIST(E386,'HS Calculations'!F$66,'HS Calculations'!G$66/4,FALSE)+NORMDIST(E386,'HS Calculations'!F$67,'HS Calculations'!G$67/4,FALSE)</f>
        <v>1.2421885042988307E-63</v>
      </c>
      <c r="G386" s="102">
        <f>NORMDIST(E386,'HS Calculations'!F$68,'HS Calculations'!G$68/4,FALSE)+NORMDIST(E386,'HS Calculations'!F$69,'HS Calculations'!G$69/4,FALSE)+NORMDIST(E386,'HS Calculations'!F$70,'HS Calculations'!G$70/4,FALSE)+NORMDIST(E386,'HS Calculations'!F$71,'HS Calculations'!G$71/4,FALSE)</f>
        <v>4.7459444177499456E-90</v>
      </c>
      <c r="H386" s="161"/>
      <c r="I386" s="161"/>
      <c r="J386" s="161"/>
      <c r="K386" s="161"/>
      <c r="L386" s="161"/>
      <c r="M386" s="161"/>
      <c r="N386" s="161"/>
      <c r="O386" s="161"/>
      <c r="P386" s="161"/>
      <c r="Q386" s="161"/>
      <c r="R386" s="161"/>
      <c r="S386" s="161"/>
      <c r="T386" s="161"/>
      <c r="U386" s="161"/>
      <c r="V386" s="161"/>
      <c r="W386" s="161"/>
      <c r="X386" s="161"/>
    </row>
    <row r="387" spans="1:24" x14ac:dyDescent="0.55000000000000004">
      <c r="A387" s="161"/>
      <c r="B387" s="161"/>
      <c r="C387" s="161"/>
      <c r="D387" s="95">
        <v>299</v>
      </c>
      <c r="E387" s="96">
        <f t="shared" si="28"/>
        <v>17.940000000000001</v>
      </c>
      <c r="F387" s="96">
        <f>NORMDIST(E387,'HS Calculations'!F$63,'HS Calculations'!G$63/4,FALSE)+NORMDIST(E387,'HS Calculations'!F$64,'HS Calculations'!G$64/4,FALSE)+NORMDIST(E387,'HS Calculations'!F$65,'HS Calculations'!G$65/4,FALSE)+NORMDIST(E387,'HS Calculations'!F$66,'HS Calculations'!G$66/4,FALSE)+NORMDIST(E387,'HS Calculations'!F$67,'HS Calculations'!G$67/4,FALSE)</f>
        <v>7.8194013650648944E-66</v>
      </c>
      <c r="G387" s="102">
        <f>NORMDIST(E387,'HS Calculations'!F$68,'HS Calculations'!G$68/4,FALSE)+NORMDIST(E387,'HS Calculations'!F$69,'HS Calculations'!G$69/4,FALSE)+NORMDIST(E387,'HS Calculations'!F$70,'HS Calculations'!G$70/4,FALSE)+NORMDIST(E387,'HS Calculations'!F$71,'HS Calculations'!G$71/4,FALSE)</f>
        <v>1.448555485140983E-88</v>
      </c>
      <c r="H387" s="161"/>
      <c r="I387" s="161"/>
      <c r="J387" s="161"/>
      <c r="K387" s="161"/>
      <c r="L387" s="161"/>
      <c r="M387" s="161"/>
      <c r="N387" s="161"/>
      <c r="O387" s="161"/>
      <c r="P387" s="161"/>
      <c r="Q387" s="161"/>
      <c r="R387" s="161"/>
      <c r="S387" s="161"/>
      <c r="T387" s="161"/>
      <c r="U387" s="161"/>
      <c r="V387" s="161"/>
      <c r="W387" s="161"/>
      <c r="X387" s="161"/>
    </row>
    <row r="388" spans="1:24" x14ac:dyDescent="0.55000000000000004">
      <c r="A388" s="161"/>
      <c r="B388" s="161"/>
      <c r="C388" s="161"/>
      <c r="D388" s="95">
        <v>300</v>
      </c>
      <c r="E388" s="96">
        <f t="shared" si="28"/>
        <v>18</v>
      </c>
      <c r="F388" s="96">
        <f>NORMDIST(E388,'HS Calculations'!F$63,'HS Calculations'!G$63/4,FALSE)+NORMDIST(E388,'HS Calculations'!F$64,'HS Calculations'!G$64/4,FALSE)+NORMDIST(E388,'HS Calculations'!F$65,'HS Calculations'!G$65/4,FALSE)+NORMDIST(E388,'HS Calculations'!F$66,'HS Calculations'!G$66/4,FALSE)+NORMDIST(E388,'HS Calculations'!F$67,'HS Calculations'!G$67/4,FALSE)</f>
        <v>4.5132034912607954E-68</v>
      </c>
      <c r="G388" s="102">
        <f>NORMDIST(E388,'HS Calculations'!F$68,'HS Calculations'!G$68/4,FALSE)+NORMDIST(E388,'HS Calculations'!F$69,'HS Calculations'!G$69/4,FALSE)+NORMDIST(E388,'HS Calculations'!F$70,'HS Calculations'!G$70/4,FALSE)+NORMDIST(E388,'HS Calculations'!F$71,'HS Calculations'!G$71/4,FALSE)</f>
        <v>4.2964882558889866E-87</v>
      </c>
      <c r="H388" s="161"/>
      <c r="I388" s="161"/>
      <c r="J388" s="161"/>
      <c r="K388" s="161"/>
      <c r="L388" s="161"/>
      <c r="M388" s="161"/>
      <c r="N388" s="161"/>
      <c r="O388" s="161"/>
      <c r="P388" s="161"/>
      <c r="Q388" s="161"/>
      <c r="R388" s="161"/>
      <c r="S388" s="161"/>
      <c r="T388" s="161"/>
      <c r="U388" s="161"/>
      <c r="V388" s="161"/>
      <c r="W388" s="161"/>
      <c r="X388" s="161"/>
    </row>
    <row r="389" spans="1:24" x14ac:dyDescent="0.55000000000000004">
      <c r="A389" s="161"/>
      <c r="B389" s="161"/>
      <c r="C389" s="161"/>
      <c r="D389" s="95">
        <v>301</v>
      </c>
      <c r="E389" s="96">
        <f t="shared" si="28"/>
        <v>18.059999999999999</v>
      </c>
      <c r="F389" s="96">
        <f>NORMDIST(E389,'HS Calculations'!F$63,'HS Calculations'!G$63/4,FALSE)+NORMDIST(E389,'HS Calculations'!F$64,'HS Calculations'!G$64/4,FALSE)+NORMDIST(E389,'HS Calculations'!F$65,'HS Calculations'!G$65/4,FALSE)+NORMDIST(E389,'HS Calculations'!F$66,'HS Calculations'!G$66/4,FALSE)+NORMDIST(E389,'HS Calculations'!F$67,'HS Calculations'!G$67/4,FALSE)</f>
        <v>2.3884806913217541E-70</v>
      </c>
      <c r="G389" s="102">
        <f>NORMDIST(E389,'HS Calculations'!F$68,'HS Calculations'!G$68/4,FALSE)+NORMDIST(E389,'HS Calculations'!F$69,'HS Calculations'!G$69/4,FALSE)+NORMDIST(E389,'HS Calculations'!F$70,'HS Calculations'!G$70/4,FALSE)+NORMDIST(E389,'HS Calculations'!F$71,'HS Calculations'!G$71/4,FALSE)</f>
        <v>1.2383919771435374E-85</v>
      </c>
      <c r="H389" s="161"/>
      <c r="I389" s="161"/>
      <c r="J389" s="161"/>
      <c r="K389" s="161"/>
      <c r="L389" s="161"/>
      <c r="M389" s="161"/>
      <c r="N389" s="161"/>
      <c r="O389" s="161"/>
      <c r="P389" s="161"/>
      <c r="Q389" s="161"/>
      <c r="R389" s="161"/>
      <c r="S389" s="161"/>
      <c r="T389" s="161"/>
      <c r="U389" s="161"/>
      <c r="V389" s="161"/>
      <c r="W389" s="161"/>
      <c r="X389" s="161"/>
    </row>
    <row r="390" spans="1:24" x14ac:dyDescent="0.55000000000000004">
      <c r="A390" s="161"/>
      <c r="B390" s="161"/>
      <c r="C390" s="161"/>
      <c r="D390" s="95">
        <v>302</v>
      </c>
      <c r="E390" s="96">
        <f t="shared" si="28"/>
        <v>18.12</v>
      </c>
      <c r="F390" s="96">
        <f>NORMDIST(E390,'HS Calculations'!F$63,'HS Calculations'!G$63/4,FALSE)+NORMDIST(E390,'HS Calculations'!F$64,'HS Calculations'!G$64/4,FALSE)+NORMDIST(E390,'HS Calculations'!F$65,'HS Calculations'!G$65/4,FALSE)+NORMDIST(E390,'HS Calculations'!F$66,'HS Calculations'!G$66/4,FALSE)+NORMDIST(E390,'HS Calculations'!F$67,'HS Calculations'!G$67/4,FALSE)</f>
        <v>1.1590014085702039E-72</v>
      </c>
      <c r="G390" s="102">
        <f>NORMDIST(E390,'HS Calculations'!F$68,'HS Calculations'!G$68/4,FALSE)+NORMDIST(E390,'HS Calculations'!F$69,'HS Calculations'!G$69/4,FALSE)+NORMDIST(E390,'HS Calculations'!F$70,'HS Calculations'!G$70/4,FALSE)+NORMDIST(E390,'HS Calculations'!F$71,'HS Calculations'!G$71/4,FALSE)</f>
        <v>3.4687151511384219E-84</v>
      </c>
      <c r="H390" s="161"/>
      <c r="I390" s="161"/>
      <c r="J390" s="161"/>
      <c r="K390" s="161"/>
      <c r="L390" s="161"/>
      <c r="M390" s="161"/>
      <c r="N390" s="161"/>
      <c r="O390" s="161"/>
      <c r="P390" s="161"/>
      <c r="Q390" s="161"/>
      <c r="R390" s="161"/>
      <c r="S390" s="161"/>
      <c r="T390" s="161"/>
      <c r="U390" s="161"/>
      <c r="V390" s="161"/>
      <c r="W390" s="161"/>
      <c r="X390" s="161"/>
    </row>
    <row r="391" spans="1:24" x14ac:dyDescent="0.55000000000000004">
      <c r="A391" s="161"/>
      <c r="B391" s="161"/>
      <c r="C391" s="161"/>
      <c r="D391" s="95">
        <v>303</v>
      </c>
      <c r="E391" s="96">
        <f t="shared" si="28"/>
        <v>18.18</v>
      </c>
      <c r="F391" s="96">
        <f>NORMDIST(E391,'HS Calculations'!F$63,'HS Calculations'!G$63/4,FALSE)+NORMDIST(E391,'HS Calculations'!F$64,'HS Calculations'!G$64/4,FALSE)+NORMDIST(E391,'HS Calculations'!F$65,'HS Calculations'!G$65/4,FALSE)+NORMDIST(E391,'HS Calculations'!F$66,'HS Calculations'!G$66/4,FALSE)+NORMDIST(E391,'HS Calculations'!F$67,'HS Calculations'!G$67/4,FALSE)</f>
        <v>5.156696867310116E-75</v>
      </c>
      <c r="G391" s="102">
        <f>NORMDIST(E391,'HS Calculations'!F$68,'HS Calculations'!G$68/4,FALSE)+NORMDIST(E391,'HS Calculations'!F$69,'HS Calculations'!G$69/4,FALSE)+NORMDIST(E391,'HS Calculations'!F$70,'HS Calculations'!G$70/4,FALSE)+NORMDIST(E391,'HS Calculations'!F$71,'HS Calculations'!G$71/4,FALSE)</f>
        <v>9.4415903090196545E-83</v>
      </c>
      <c r="H391" s="161"/>
      <c r="I391" s="161"/>
      <c r="J391" s="161"/>
      <c r="K391" s="161"/>
      <c r="L391" s="161"/>
      <c r="M391" s="161"/>
      <c r="N391" s="161"/>
      <c r="O391" s="161"/>
      <c r="P391" s="161"/>
      <c r="Q391" s="161"/>
      <c r="R391" s="161"/>
      <c r="S391" s="161"/>
      <c r="T391" s="161"/>
      <c r="U391" s="161"/>
      <c r="V391" s="161"/>
      <c r="W391" s="161"/>
      <c r="X391" s="161"/>
    </row>
    <row r="392" spans="1:24" x14ac:dyDescent="0.55000000000000004">
      <c r="A392" s="161"/>
      <c r="B392" s="161"/>
      <c r="C392" s="161"/>
      <c r="D392" s="95">
        <v>304</v>
      </c>
      <c r="E392" s="96">
        <f t="shared" si="28"/>
        <v>18.239999999999998</v>
      </c>
      <c r="F392" s="96">
        <f>NORMDIST(E392,'HS Calculations'!F$63,'HS Calculations'!G$63/4,FALSE)+NORMDIST(E392,'HS Calculations'!F$64,'HS Calculations'!G$64/4,FALSE)+NORMDIST(E392,'HS Calculations'!F$65,'HS Calculations'!G$65/4,FALSE)+NORMDIST(E392,'HS Calculations'!F$66,'HS Calculations'!G$66/4,FALSE)+NORMDIST(E392,'HS Calculations'!F$67,'HS Calculations'!G$67/4,FALSE)</f>
        <v>2.1037040877988913E-77</v>
      </c>
      <c r="G392" s="102">
        <f>NORMDIST(E392,'HS Calculations'!F$68,'HS Calculations'!G$68/4,FALSE)+NORMDIST(E392,'HS Calculations'!F$69,'HS Calculations'!G$69/4,FALSE)+NORMDIST(E392,'HS Calculations'!F$70,'HS Calculations'!G$70/4,FALSE)+NORMDIST(E392,'HS Calculations'!F$71,'HS Calculations'!G$71/4,FALSE)</f>
        <v>2.4973974991701682E-81</v>
      </c>
      <c r="H392" s="161"/>
      <c r="I392" s="161"/>
      <c r="J392" s="161"/>
      <c r="K392" s="161"/>
      <c r="L392" s="161"/>
      <c r="M392" s="161"/>
      <c r="N392" s="161"/>
      <c r="O392" s="161"/>
      <c r="P392" s="161"/>
      <c r="Q392" s="161"/>
      <c r="R392" s="161"/>
      <c r="S392" s="161"/>
      <c r="T392" s="161"/>
      <c r="U392" s="161"/>
      <c r="V392" s="161"/>
      <c r="W392" s="161"/>
      <c r="X392" s="161"/>
    </row>
    <row r="393" spans="1:24" x14ac:dyDescent="0.55000000000000004">
      <c r="A393" s="161"/>
      <c r="B393" s="161"/>
      <c r="C393" s="161"/>
      <c r="D393" s="95">
        <v>305</v>
      </c>
      <c r="E393" s="96">
        <f t="shared" si="28"/>
        <v>18.3</v>
      </c>
      <c r="F393" s="96">
        <f>NORMDIST(E393,'HS Calculations'!F$63,'HS Calculations'!G$63/4,FALSE)+NORMDIST(E393,'HS Calculations'!F$64,'HS Calculations'!G$64/4,FALSE)+NORMDIST(E393,'HS Calculations'!F$65,'HS Calculations'!G$65/4,FALSE)+NORMDIST(E393,'HS Calculations'!F$66,'HS Calculations'!G$66/4,FALSE)+NORMDIST(E393,'HS Calculations'!F$67,'HS Calculations'!G$67/4,FALSE)</f>
        <v>7.8690645691175839E-80</v>
      </c>
      <c r="G393" s="102">
        <f>NORMDIST(E393,'HS Calculations'!F$68,'HS Calculations'!G$68/4,FALSE)+NORMDIST(E393,'HS Calculations'!F$69,'HS Calculations'!G$69/4,FALSE)+NORMDIST(E393,'HS Calculations'!F$70,'HS Calculations'!G$70/4,FALSE)+NORMDIST(E393,'HS Calculations'!F$71,'HS Calculations'!G$71/4,FALSE)</f>
        <v>6.4194260486598503E-80</v>
      </c>
      <c r="H393" s="161"/>
      <c r="I393" s="161"/>
      <c r="J393" s="161"/>
      <c r="K393" s="161"/>
      <c r="L393" s="161"/>
      <c r="M393" s="161"/>
      <c r="N393" s="161"/>
      <c r="O393" s="161"/>
      <c r="P393" s="161"/>
      <c r="Q393" s="161"/>
      <c r="R393" s="161"/>
      <c r="S393" s="161"/>
      <c r="T393" s="161"/>
      <c r="U393" s="161"/>
      <c r="V393" s="161"/>
      <c r="W393" s="161"/>
      <c r="X393" s="161"/>
    </row>
    <row r="394" spans="1:24" x14ac:dyDescent="0.55000000000000004">
      <c r="A394" s="161"/>
      <c r="B394" s="161"/>
      <c r="C394" s="161"/>
      <c r="D394" s="95">
        <v>306</v>
      </c>
      <c r="E394" s="96">
        <f t="shared" si="28"/>
        <v>18.36</v>
      </c>
      <c r="F394" s="96">
        <f>NORMDIST(E394,'HS Calculations'!F$63,'HS Calculations'!G$63/4,FALSE)+NORMDIST(E394,'HS Calculations'!F$64,'HS Calculations'!G$64/4,FALSE)+NORMDIST(E394,'HS Calculations'!F$65,'HS Calculations'!G$65/4,FALSE)+NORMDIST(E394,'HS Calculations'!F$66,'HS Calculations'!G$66/4,FALSE)+NORMDIST(E394,'HS Calculations'!F$67,'HS Calculations'!G$67/4,FALSE)</f>
        <v>2.698901139221759E-82</v>
      </c>
      <c r="G394" s="102">
        <f>NORMDIST(E394,'HS Calculations'!F$68,'HS Calculations'!G$68/4,FALSE)+NORMDIST(E394,'HS Calculations'!F$69,'HS Calculations'!G$69/4,FALSE)+NORMDIST(E394,'HS Calculations'!F$70,'HS Calculations'!G$70/4,FALSE)+NORMDIST(E394,'HS Calculations'!F$71,'HS Calculations'!G$71/4,FALSE)</f>
        <v>1.6035065364371258E-78</v>
      </c>
      <c r="H394" s="161"/>
      <c r="I394" s="161"/>
      <c r="J394" s="161"/>
      <c r="K394" s="161"/>
      <c r="L394" s="161"/>
      <c r="M394" s="161"/>
      <c r="N394" s="161"/>
      <c r="O394" s="161"/>
      <c r="P394" s="161"/>
      <c r="Q394" s="161"/>
      <c r="R394" s="161"/>
      <c r="S394" s="161"/>
      <c r="T394" s="161"/>
      <c r="U394" s="161"/>
      <c r="V394" s="161"/>
      <c r="W394" s="161"/>
      <c r="X394" s="161"/>
    </row>
    <row r="395" spans="1:24" x14ac:dyDescent="0.55000000000000004">
      <c r="A395" s="161"/>
      <c r="B395" s="161"/>
      <c r="C395" s="161"/>
      <c r="D395" s="95">
        <v>307</v>
      </c>
      <c r="E395" s="96">
        <f t="shared" si="28"/>
        <v>18.420000000000002</v>
      </c>
      <c r="F395" s="96">
        <f>NORMDIST(E395,'HS Calculations'!F$63,'HS Calculations'!G$63/4,FALSE)+NORMDIST(E395,'HS Calculations'!F$64,'HS Calculations'!G$64/4,FALSE)+NORMDIST(E395,'HS Calculations'!F$65,'HS Calculations'!G$65/4,FALSE)+NORMDIST(E395,'HS Calculations'!F$66,'HS Calculations'!G$66/4,FALSE)+NORMDIST(E395,'HS Calculations'!F$67,'HS Calculations'!G$67/4,FALSE)</f>
        <v>8.4874309495552785E-85</v>
      </c>
      <c r="G395" s="102">
        <f>NORMDIST(E395,'HS Calculations'!F$68,'HS Calculations'!G$68/4,FALSE)+NORMDIST(E395,'HS Calculations'!F$69,'HS Calculations'!G$69/4,FALSE)+NORMDIST(E395,'HS Calculations'!F$70,'HS Calculations'!G$70/4,FALSE)+NORMDIST(E395,'HS Calculations'!F$71,'HS Calculations'!G$71/4,FALSE)</f>
        <v>3.8923445387139794E-77</v>
      </c>
      <c r="H395" s="161"/>
      <c r="I395" s="161"/>
      <c r="J395" s="161"/>
      <c r="K395" s="161"/>
      <c r="L395" s="161"/>
      <c r="M395" s="161"/>
      <c r="N395" s="161"/>
      <c r="O395" s="161"/>
      <c r="P395" s="161"/>
      <c r="Q395" s="161"/>
      <c r="R395" s="161"/>
      <c r="S395" s="161"/>
      <c r="T395" s="161"/>
      <c r="U395" s="161"/>
      <c r="V395" s="161"/>
      <c r="W395" s="161"/>
      <c r="X395" s="161"/>
    </row>
    <row r="396" spans="1:24" x14ac:dyDescent="0.55000000000000004">
      <c r="A396" s="161"/>
      <c r="B396" s="161"/>
      <c r="C396" s="161"/>
      <c r="D396" s="95">
        <v>308</v>
      </c>
      <c r="E396" s="96">
        <f t="shared" si="28"/>
        <v>18.48</v>
      </c>
      <c r="F396" s="96">
        <f>NORMDIST(E396,'HS Calculations'!F$63,'HS Calculations'!G$63/4,FALSE)+NORMDIST(E396,'HS Calculations'!F$64,'HS Calculations'!G$64/4,FALSE)+NORMDIST(E396,'HS Calculations'!F$65,'HS Calculations'!G$65/4,FALSE)+NORMDIST(E396,'HS Calculations'!F$66,'HS Calculations'!G$66/4,FALSE)+NORMDIST(E396,'HS Calculations'!F$67,'HS Calculations'!G$67/4,FALSE)</f>
        <v>2.4473210244049386E-87</v>
      </c>
      <c r="G396" s="102">
        <f>NORMDIST(E396,'HS Calculations'!F$68,'HS Calculations'!G$68/4,FALSE)+NORMDIST(E396,'HS Calculations'!F$69,'HS Calculations'!G$69/4,FALSE)+NORMDIST(E396,'HS Calculations'!F$70,'HS Calculations'!G$70/4,FALSE)+NORMDIST(E396,'HS Calculations'!F$71,'HS Calculations'!G$71/4,FALSE)</f>
        <v>9.1815884777850354E-76</v>
      </c>
      <c r="H396" s="161"/>
      <c r="I396" s="161"/>
      <c r="J396" s="161"/>
      <c r="K396" s="161"/>
      <c r="L396" s="161"/>
      <c r="M396" s="161"/>
      <c r="N396" s="161"/>
      <c r="O396" s="161"/>
      <c r="P396" s="161"/>
      <c r="Q396" s="161"/>
      <c r="R396" s="161"/>
      <c r="S396" s="161"/>
      <c r="T396" s="161"/>
      <c r="U396" s="161"/>
      <c r="V396" s="161"/>
      <c r="W396" s="161"/>
      <c r="X396" s="161"/>
    </row>
    <row r="397" spans="1:24" x14ac:dyDescent="0.55000000000000004">
      <c r="A397" s="161"/>
      <c r="B397" s="161"/>
      <c r="C397" s="161"/>
      <c r="D397" s="95">
        <v>309</v>
      </c>
      <c r="E397" s="96">
        <f t="shared" si="28"/>
        <v>18.54</v>
      </c>
      <c r="F397" s="96">
        <f>NORMDIST(E397,'HS Calculations'!F$63,'HS Calculations'!G$63/4,FALSE)+NORMDIST(E397,'HS Calculations'!F$64,'HS Calculations'!G$64/4,FALSE)+NORMDIST(E397,'HS Calculations'!F$65,'HS Calculations'!G$65/4,FALSE)+NORMDIST(E397,'HS Calculations'!F$66,'HS Calculations'!G$66/4,FALSE)+NORMDIST(E397,'HS Calculations'!F$67,'HS Calculations'!G$67/4,FALSE)</f>
        <v>6.4703986345068687E-90</v>
      </c>
      <c r="G397" s="102">
        <f>NORMDIST(E397,'HS Calculations'!F$68,'HS Calculations'!G$68/4,FALSE)+NORMDIST(E397,'HS Calculations'!F$69,'HS Calculations'!G$69/4,FALSE)+NORMDIST(E397,'HS Calculations'!F$70,'HS Calculations'!G$70/4,FALSE)+NORMDIST(E397,'HS Calculations'!F$71,'HS Calculations'!G$71/4,FALSE)</f>
        <v>2.104700858620971E-74</v>
      </c>
      <c r="H397" s="161"/>
      <c r="I397" s="161"/>
      <c r="J397" s="161"/>
      <c r="K397" s="161"/>
      <c r="L397" s="161"/>
      <c r="M397" s="161"/>
      <c r="N397" s="161"/>
      <c r="O397" s="161"/>
      <c r="P397" s="161"/>
      <c r="Q397" s="161"/>
      <c r="R397" s="161"/>
      <c r="S397" s="161"/>
      <c r="T397" s="161"/>
      <c r="U397" s="161"/>
      <c r="V397" s="161"/>
      <c r="W397" s="161"/>
      <c r="X397" s="161"/>
    </row>
    <row r="398" spans="1:24" x14ac:dyDescent="0.55000000000000004">
      <c r="A398" s="161"/>
      <c r="B398" s="161"/>
      <c r="C398" s="161"/>
      <c r="D398" s="95">
        <v>310</v>
      </c>
      <c r="E398" s="96">
        <f t="shared" si="28"/>
        <v>18.600000000000001</v>
      </c>
      <c r="F398" s="96">
        <f>NORMDIST(E398,'HS Calculations'!F$63,'HS Calculations'!G$63/4,FALSE)+NORMDIST(E398,'HS Calculations'!F$64,'HS Calculations'!G$64/4,FALSE)+NORMDIST(E398,'HS Calculations'!F$65,'HS Calculations'!G$65/4,FALSE)+NORMDIST(E398,'HS Calculations'!F$66,'HS Calculations'!G$66/4,FALSE)+NORMDIST(E398,'HS Calculations'!F$67,'HS Calculations'!G$67/4,FALSE)</f>
        <v>1.568543416945542E-92</v>
      </c>
      <c r="G398" s="102">
        <f>NORMDIST(E398,'HS Calculations'!F$68,'HS Calculations'!G$68/4,FALSE)+NORMDIST(E398,'HS Calculations'!F$69,'HS Calculations'!G$69/4,FALSE)+NORMDIST(E398,'HS Calculations'!F$70,'HS Calculations'!G$70/4,FALSE)+NORMDIST(E398,'HS Calculations'!F$71,'HS Calculations'!G$71/4,FALSE)</f>
        <v>4.6884462294942409E-73</v>
      </c>
      <c r="H398" s="161"/>
      <c r="I398" s="161"/>
      <c r="J398" s="161"/>
      <c r="K398" s="161"/>
      <c r="L398" s="161"/>
      <c r="M398" s="161"/>
      <c r="N398" s="161"/>
      <c r="O398" s="161"/>
      <c r="P398" s="161"/>
      <c r="Q398" s="161"/>
      <c r="R398" s="161"/>
      <c r="S398" s="161"/>
      <c r="T398" s="161"/>
      <c r="U398" s="161"/>
      <c r="V398" s="161"/>
      <c r="W398" s="161"/>
      <c r="X398" s="161"/>
    </row>
    <row r="399" spans="1:24" x14ac:dyDescent="0.55000000000000004">
      <c r="A399" s="161"/>
      <c r="B399" s="161"/>
      <c r="C399" s="161"/>
      <c r="D399" s="95">
        <v>311</v>
      </c>
      <c r="E399" s="96">
        <f t="shared" si="28"/>
        <v>18.66</v>
      </c>
      <c r="F399" s="96">
        <f>NORMDIST(E399,'HS Calculations'!F$63,'HS Calculations'!G$63/4,FALSE)+NORMDIST(E399,'HS Calculations'!F$64,'HS Calculations'!G$64/4,FALSE)+NORMDIST(E399,'HS Calculations'!F$65,'HS Calculations'!G$65/4,FALSE)+NORMDIST(E399,'HS Calculations'!F$66,'HS Calculations'!G$66/4,FALSE)+NORMDIST(E399,'HS Calculations'!F$67,'HS Calculations'!G$67/4,FALSE)</f>
        <v>3.4864822660594729E-95</v>
      </c>
      <c r="G399" s="102">
        <f>NORMDIST(E399,'HS Calculations'!F$68,'HS Calculations'!G$68/4,FALSE)+NORMDIST(E399,'HS Calculations'!F$69,'HS Calculations'!G$69/4,FALSE)+NORMDIST(E399,'HS Calculations'!F$70,'HS Calculations'!G$70/4,FALSE)+NORMDIST(E399,'HS Calculations'!F$71,'HS Calculations'!G$71/4,FALSE)</f>
        <v>1.0149239654196952E-71</v>
      </c>
      <c r="H399" s="161"/>
      <c r="I399" s="161"/>
      <c r="J399" s="161"/>
      <c r="K399" s="161"/>
      <c r="L399" s="161"/>
      <c r="M399" s="161"/>
      <c r="N399" s="161"/>
      <c r="O399" s="161"/>
      <c r="P399" s="161"/>
      <c r="Q399" s="161"/>
      <c r="R399" s="161"/>
      <c r="S399" s="161"/>
      <c r="T399" s="161"/>
      <c r="U399" s="161"/>
      <c r="V399" s="161"/>
      <c r="W399" s="161"/>
      <c r="X399" s="161"/>
    </row>
    <row r="400" spans="1:24" x14ac:dyDescent="0.55000000000000004">
      <c r="A400" s="161"/>
      <c r="B400" s="161"/>
      <c r="C400" s="161"/>
      <c r="D400" s="95">
        <v>312</v>
      </c>
      <c r="E400" s="96">
        <f t="shared" si="28"/>
        <v>18.72</v>
      </c>
      <c r="F400" s="96">
        <f>NORMDIST(E400,'HS Calculations'!F$63,'HS Calculations'!G$63/4,FALSE)+NORMDIST(E400,'HS Calculations'!F$64,'HS Calculations'!G$64/4,FALSE)+NORMDIST(E400,'HS Calculations'!F$65,'HS Calculations'!G$65/4,FALSE)+NORMDIST(E400,'HS Calculations'!F$66,'HS Calculations'!G$66/4,FALSE)+NORMDIST(E400,'HS Calculations'!F$67,'HS Calculations'!G$67/4,FALSE)</f>
        <v>7.1056495829435494E-98</v>
      </c>
      <c r="G400" s="102">
        <f>NORMDIST(E400,'HS Calculations'!F$68,'HS Calculations'!G$68/4,FALSE)+NORMDIST(E400,'HS Calculations'!F$69,'HS Calculations'!G$69/4,FALSE)+NORMDIST(E400,'HS Calculations'!F$70,'HS Calculations'!G$70/4,FALSE)+NORMDIST(E400,'HS Calculations'!F$71,'HS Calculations'!G$71/4,FALSE)</f>
        <v>2.1350304946078842E-70</v>
      </c>
      <c r="H400" s="161"/>
      <c r="I400" s="161"/>
      <c r="J400" s="161"/>
      <c r="K400" s="161"/>
      <c r="L400" s="161"/>
      <c r="M400" s="161"/>
      <c r="N400" s="161"/>
      <c r="O400" s="161"/>
      <c r="P400" s="161"/>
      <c r="Q400" s="161"/>
      <c r="R400" s="161"/>
      <c r="S400" s="161"/>
      <c r="T400" s="161"/>
      <c r="U400" s="161"/>
      <c r="V400" s="161"/>
      <c r="W400" s="161"/>
      <c r="X400" s="161"/>
    </row>
    <row r="401" spans="1:24" x14ac:dyDescent="0.55000000000000004">
      <c r="A401" s="161"/>
      <c r="B401" s="161"/>
      <c r="C401" s="161"/>
      <c r="D401" s="95">
        <v>313</v>
      </c>
      <c r="E401" s="96">
        <f t="shared" si="28"/>
        <v>18.78</v>
      </c>
      <c r="F401" s="96">
        <f>NORMDIST(E401,'HS Calculations'!F$63,'HS Calculations'!G$63/4,FALSE)+NORMDIST(E401,'HS Calculations'!F$64,'HS Calculations'!G$64/4,FALSE)+NORMDIST(E401,'HS Calculations'!F$65,'HS Calculations'!G$65/4,FALSE)+NORMDIST(E401,'HS Calculations'!F$66,'HS Calculations'!G$66/4,FALSE)+NORMDIST(E401,'HS Calculations'!F$67,'HS Calculations'!G$67/4,FALSE)</f>
        <v>1.3278393107943144E-100</v>
      </c>
      <c r="G401" s="102">
        <f>NORMDIST(E401,'HS Calculations'!F$68,'HS Calculations'!G$68/4,FALSE)+NORMDIST(E401,'HS Calculations'!F$69,'HS Calculations'!G$69/4,FALSE)+NORMDIST(E401,'HS Calculations'!F$70,'HS Calculations'!G$70/4,FALSE)+NORMDIST(E401,'HS Calculations'!F$71,'HS Calculations'!G$71/4,FALSE)</f>
        <v>4.3645619676910168E-69</v>
      </c>
      <c r="H401" s="161"/>
      <c r="I401" s="161"/>
      <c r="J401" s="161"/>
      <c r="K401" s="161"/>
      <c r="L401" s="161"/>
      <c r="M401" s="161"/>
      <c r="N401" s="161"/>
      <c r="O401" s="161"/>
      <c r="P401" s="161"/>
      <c r="Q401" s="161"/>
      <c r="R401" s="161"/>
      <c r="S401" s="161"/>
      <c r="T401" s="161"/>
      <c r="U401" s="161"/>
      <c r="V401" s="161"/>
      <c r="W401" s="161"/>
      <c r="X401" s="161"/>
    </row>
    <row r="402" spans="1:24" x14ac:dyDescent="0.55000000000000004">
      <c r="A402" s="161"/>
      <c r="B402" s="161"/>
      <c r="C402" s="161"/>
      <c r="D402" s="95">
        <v>314</v>
      </c>
      <c r="E402" s="96">
        <f t="shared" si="28"/>
        <v>18.84</v>
      </c>
      <c r="F402" s="96">
        <f>NORMDIST(E402,'HS Calculations'!F$63,'HS Calculations'!G$63/4,FALSE)+NORMDIST(E402,'HS Calculations'!F$64,'HS Calculations'!G$64/4,FALSE)+NORMDIST(E402,'HS Calculations'!F$65,'HS Calculations'!G$65/4,FALSE)+NORMDIST(E402,'HS Calculations'!F$66,'HS Calculations'!G$66/4,FALSE)+NORMDIST(E402,'HS Calculations'!F$67,'HS Calculations'!G$67/4,FALSE)</f>
        <v>2.2751637891661665E-103</v>
      </c>
      <c r="G402" s="102">
        <f>NORMDIST(E402,'HS Calculations'!F$68,'HS Calculations'!G$68/4,FALSE)+NORMDIST(E402,'HS Calculations'!F$69,'HS Calculations'!G$69/4,FALSE)+NORMDIST(E402,'HS Calculations'!F$70,'HS Calculations'!G$70/4,FALSE)+NORMDIST(E402,'HS Calculations'!F$71,'HS Calculations'!G$71/4,FALSE)</f>
        <v>8.6704822241690727E-68</v>
      </c>
      <c r="H402" s="161"/>
      <c r="I402" s="161"/>
      <c r="J402" s="161"/>
      <c r="K402" s="161"/>
      <c r="L402" s="161"/>
      <c r="M402" s="161"/>
      <c r="N402" s="161"/>
      <c r="O402" s="161"/>
      <c r="P402" s="161"/>
      <c r="Q402" s="161"/>
      <c r="R402" s="161"/>
      <c r="S402" s="161"/>
      <c r="T402" s="161"/>
      <c r="U402" s="161"/>
      <c r="V402" s="161"/>
      <c r="W402" s="161"/>
      <c r="X402" s="161"/>
    </row>
    <row r="403" spans="1:24" x14ac:dyDescent="0.55000000000000004">
      <c r="A403" s="161"/>
      <c r="B403" s="161"/>
      <c r="C403" s="161"/>
      <c r="D403" s="95">
        <v>315</v>
      </c>
      <c r="E403" s="96">
        <f t="shared" si="28"/>
        <v>18.899999999999999</v>
      </c>
      <c r="F403" s="96">
        <f>NORMDIST(E403,'HS Calculations'!F$63,'HS Calculations'!G$63/4,FALSE)+NORMDIST(E403,'HS Calculations'!F$64,'HS Calculations'!G$64/4,FALSE)+NORMDIST(E403,'HS Calculations'!F$65,'HS Calculations'!G$65/4,FALSE)+NORMDIST(E403,'HS Calculations'!F$66,'HS Calculations'!G$66/4,FALSE)+NORMDIST(E403,'HS Calculations'!F$67,'HS Calculations'!G$67/4,FALSE)</f>
        <v>3.5744170884974145E-106</v>
      </c>
      <c r="G403" s="102">
        <f>NORMDIST(E403,'HS Calculations'!F$68,'HS Calculations'!G$68/4,FALSE)+NORMDIST(E403,'HS Calculations'!F$69,'HS Calculations'!G$69/4,FALSE)+NORMDIST(E403,'HS Calculations'!F$70,'HS Calculations'!G$70/4,FALSE)+NORMDIST(E403,'HS Calculations'!F$71,'HS Calculations'!G$71/4,FALSE)</f>
        <v>1.6738319260866483E-66</v>
      </c>
      <c r="H403" s="161"/>
      <c r="I403" s="161"/>
      <c r="J403" s="161"/>
      <c r="K403" s="161"/>
      <c r="L403" s="161"/>
      <c r="M403" s="161"/>
      <c r="N403" s="161"/>
      <c r="O403" s="161"/>
      <c r="P403" s="161"/>
      <c r="Q403" s="161"/>
      <c r="R403" s="161"/>
      <c r="S403" s="161"/>
      <c r="T403" s="161"/>
      <c r="U403" s="161"/>
      <c r="V403" s="161"/>
      <c r="W403" s="161"/>
      <c r="X403" s="161"/>
    </row>
    <row r="404" spans="1:24" x14ac:dyDescent="0.55000000000000004">
      <c r="A404" s="161"/>
      <c r="B404" s="161"/>
      <c r="C404" s="161"/>
      <c r="D404" s="95">
        <v>316</v>
      </c>
      <c r="E404" s="96">
        <f t="shared" si="28"/>
        <v>18.96</v>
      </c>
      <c r="F404" s="96">
        <f>NORMDIST(E404,'HS Calculations'!F$63,'HS Calculations'!G$63/4,FALSE)+NORMDIST(E404,'HS Calculations'!F$64,'HS Calculations'!G$64/4,FALSE)+NORMDIST(E404,'HS Calculations'!F$65,'HS Calculations'!G$65/4,FALSE)+NORMDIST(E404,'HS Calculations'!F$66,'HS Calculations'!G$66/4,FALSE)+NORMDIST(E404,'HS Calculations'!F$67,'HS Calculations'!G$67/4,FALSE)</f>
        <v>5.1505346657361908E-109</v>
      </c>
      <c r="G404" s="102">
        <f>NORMDIST(E404,'HS Calculations'!F$68,'HS Calculations'!G$68/4,FALSE)+NORMDIST(E404,'HS Calculations'!F$69,'HS Calculations'!G$69/4,FALSE)+NORMDIST(E404,'HS Calculations'!F$70,'HS Calculations'!G$70/4,FALSE)+NORMDIST(E404,'HS Calculations'!F$71,'HS Calculations'!G$71/4,FALSE)</f>
        <v>3.1401214742485697E-65</v>
      </c>
      <c r="H404" s="161"/>
      <c r="I404" s="161"/>
      <c r="J404" s="161"/>
      <c r="K404" s="161"/>
      <c r="L404" s="161"/>
      <c r="M404" s="161"/>
      <c r="N404" s="161"/>
      <c r="O404" s="161"/>
      <c r="P404" s="161"/>
      <c r="Q404" s="161"/>
      <c r="R404" s="161"/>
      <c r="S404" s="161"/>
      <c r="T404" s="161"/>
      <c r="U404" s="161"/>
      <c r="V404" s="161"/>
      <c r="W404" s="161"/>
      <c r="X404" s="161"/>
    </row>
    <row r="405" spans="1:24" x14ac:dyDescent="0.55000000000000004">
      <c r="A405" s="161"/>
      <c r="B405" s="161"/>
      <c r="C405" s="161"/>
      <c r="D405" s="95">
        <v>317</v>
      </c>
      <c r="E405" s="96">
        <f t="shared" si="28"/>
        <v>19.02</v>
      </c>
      <c r="F405" s="96">
        <f>NORMDIST(E405,'HS Calculations'!F$63,'HS Calculations'!G$63/4,FALSE)+NORMDIST(E405,'HS Calculations'!F$64,'HS Calculations'!G$64/4,FALSE)+NORMDIST(E405,'HS Calculations'!F$65,'HS Calculations'!G$65/4,FALSE)+NORMDIST(E405,'HS Calculations'!F$66,'HS Calculations'!G$66/4,FALSE)+NORMDIST(E405,'HS Calculations'!F$67,'HS Calculations'!G$67/4,FALSE)</f>
        <v>5.4397104187602852E-111</v>
      </c>
      <c r="G405" s="102">
        <f>NORMDIST(E405,'HS Calculations'!F$68,'HS Calculations'!G$68/4,FALSE)+NORMDIST(E405,'HS Calculations'!F$69,'HS Calculations'!G$69/4,FALSE)+NORMDIST(E405,'HS Calculations'!F$70,'HS Calculations'!G$70/4,FALSE)+NORMDIST(E405,'HS Calculations'!F$71,'HS Calculations'!G$71/4,FALSE)</f>
        <v>5.724625190990705E-64</v>
      </c>
      <c r="H405" s="161"/>
      <c r="I405" s="161"/>
      <c r="J405" s="161"/>
      <c r="K405" s="161"/>
      <c r="L405" s="161"/>
      <c r="M405" s="161"/>
      <c r="N405" s="161"/>
      <c r="O405" s="161"/>
      <c r="P405" s="161"/>
      <c r="Q405" s="161"/>
      <c r="R405" s="161"/>
      <c r="S405" s="161"/>
      <c r="T405" s="161"/>
      <c r="U405" s="161"/>
      <c r="V405" s="161"/>
      <c r="W405" s="161"/>
      <c r="X405" s="161"/>
    </row>
    <row r="406" spans="1:24" x14ac:dyDescent="0.55000000000000004">
      <c r="A406" s="161"/>
      <c r="B406" s="161"/>
      <c r="C406" s="161"/>
      <c r="D406" s="95">
        <v>318</v>
      </c>
      <c r="E406" s="96">
        <f t="shared" si="28"/>
        <v>19.079999999999998</v>
      </c>
      <c r="F406" s="96">
        <f>NORMDIST(E406,'HS Calculations'!F$63,'HS Calculations'!G$63/4,FALSE)+NORMDIST(E406,'HS Calculations'!F$64,'HS Calculations'!G$64/4,FALSE)+NORMDIST(E406,'HS Calculations'!F$65,'HS Calculations'!G$65/4,FALSE)+NORMDIST(E406,'HS Calculations'!F$66,'HS Calculations'!G$66/4,FALSE)+NORMDIST(E406,'HS Calculations'!F$67,'HS Calculations'!G$67/4,FALSE)</f>
        <v>1.4457543868126433E-109</v>
      </c>
      <c r="G406" s="102">
        <f>NORMDIST(E406,'HS Calculations'!F$68,'HS Calculations'!G$68/4,FALSE)+NORMDIST(E406,'HS Calculations'!F$69,'HS Calculations'!G$69/4,FALSE)+NORMDIST(E406,'HS Calculations'!F$70,'HS Calculations'!G$70/4,FALSE)+NORMDIST(E406,'HS Calculations'!F$71,'HS Calculations'!G$71/4,FALSE)</f>
        <v>1.0141768022517013E-62</v>
      </c>
      <c r="H406" s="161"/>
      <c r="I406" s="161"/>
      <c r="J406" s="161"/>
      <c r="K406" s="161"/>
      <c r="L406" s="161"/>
      <c r="M406" s="161"/>
      <c r="N406" s="161"/>
      <c r="O406" s="161"/>
      <c r="P406" s="161"/>
      <c r="Q406" s="161"/>
      <c r="R406" s="161"/>
      <c r="S406" s="161"/>
      <c r="T406" s="161"/>
      <c r="U406" s="161"/>
      <c r="V406" s="161"/>
      <c r="W406" s="161"/>
      <c r="X406" s="161"/>
    </row>
    <row r="407" spans="1:24" x14ac:dyDescent="0.55000000000000004">
      <c r="A407" s="161"/>
      <c r="B407" s="161"/>
      <c r="C407" s="161"/>
      <c r="D407" s="95">
        <v>319</v>
      </c>
      <c r="E407" s="96">
        <f t="shared" si="28"/>
        <v>19.14</v>
      </c>
      <c r="F407" s="96">
        <f>NORMDIST(E407,'HS Calculations'!F$63,'HS Calculations'!G$63/4,FALSE)+NORMDIST(E407,'HS Calculations'!F$64,'HS Calculations'!G$64/4,FALSE)+NORMDIST(E407,'HS Calculations'!F$65,'HS Calculations'!G$65/4,FALSE)+NORMDIST(E407,'HS Calculations'!F$66,'HS Calculations'!G$66/4,FALSE)+NORMDIST(E407,'HS Calculations'!F$67,'HS Calculations'!G$67/4,FALSE)</f>
        <v>4.2912479721371637E-108</v>
      </c>
      <c r="G407" s="102">
        <f>NORMDIST(E407,'HS Calculations'!F$68,'HS Calculations'!G$68/4,FALSE)+NORMDIST(E407,'HS Calculations'!F$69,'HS Calculations'!G$69/4,FALSE)+NORMDIST(E407,'HS Calculations'!F$70,'HS Calculations'!G$70/4,FALSE)+NORMDIST(E407,'HS Calculations'!F$71,'HS Calculations'!G$71/4,FALSE)</f>
        <v>1.7460082618817826E-61</v>
      </c>
      <c r="H407" s="161"/>
      <c r="I407" s="161"/>
      <c r="J407" s="161"/>
      <c r="K407" s="161"/>
      <c r="L407" s="161"/>
      <c r="M407" s="161"/>
      <c r="N407" s="161"/>
      <c r="O407" s="161"/>
      <c r="P407" s="161"/>
      <c r="Q407" s="161"/>
      <c r="R407" s="161"/>
      <c r="S407" s="161"/>
      <c r="T407" s="161"/>
      <c r="U407" s="161"/>
      <c r="V407" s="161"/>
      <c r="W407" s="161"/>
      <c r="X407" s="161"/>
    </row>
    <row r="408" spans="1:24" x14ac:dyDescent="0.55000000000000004">
      <c r="A408" s="161"/>
      <c r="B408" s="161"/>
      <c r="C408" s="161"/>
      <c r="D408" s="95">
        <v>320</v>
      </c>
      <c r="E408" s="96">
        <f t="shared" si="28"/>
        <v>19.2</v>
      </c>
      <c r="F408" s="96">
        <f>NORMDIST(E408,'HS Calculations'!F$63,'HS Calculations'!G$63/4,FALSE)+NORMDIST(E408,'HS Calculations'!F$64,'HS Calculations'!G$64/4,FALSE)+NORMDIST(E408,'HS Calculations'!F$65,'HS Calculations'!G$65/4,FALSE)+NORMDIST(E408,'HS Calculations'!F$66,'HS Calculations'!G$66/4,FALSE)+NORMDIST(E408,'HS Calculations'!F$67,'HS Calculations'!G$67/4,FALSE)</f>
        <v>1.2446492851619376E-106</v>
      </c>
      <c r="G408" s="102">
        <f>NORMDIST(E408,'HS Calculations'!F$68,'HS Calculations'!G$68/4,FALSE)+NORMDIST(E408,'HS Calculations'!F$69,'HS Calculations'!G$69/4,FALSE)+NORMDIST(E408,'HS Calculations'!F$70,'HS Calculations'!G$70/4,FALSE)+NORMDIST(E408,'HS Calculations'!F$71,'HS Calculations'!G$71/4,FALSE)</f>
        <v>2.9210898994582599E-60</v>
      </c>
      <c r="H408" s="161"/>
      <c r="I408" s="161"/>
      <c r="J408" s="161"/>
      <c r="K408" s="161"/>
      <c r="L408" s="161"/>
      <c r="M408" s="161"/>
      <c r="N408" s="161"/>
      <c r="O408" s="161"/>
      <c r="P408" s="161"/>
      <c r="Q408" s="161"/>
      <c r="R408" s="161"/>
      <c r="S408" s="161"/>
      <c r="T408" s="161"/>
      <c r="U408" s="161"/>
      <c r="V408" s="161"/>
      <c r="W408" s="161"/>
      <c r="X408" s="161"/>
    </row>
    <row r="409" spans="1:24" x14ac:dyDescent="0.55000000000000004">
      <c r="A409" s="161"/>
      <c r="B409" s="161"/>
      <c r="C409" s="161"/>
      <c r="D409" s="95">
        <v>321</v>
      </c>
      <c r="E409" s="96">
        <f t="shared" si="28"/>
        <v>19.260000000000002</v>
      </c>
      <c r="F409" s="96">
        <f>NORMDIST(E409,'HS Calculations'!F$63,'HS Calculations'!G$63/4,FALSE)+NORMDIST(E409,'HS Calculations'!F$64,'HS Calculations'!G$64/4,FALSE)+NORMDIST(E409,'HS Calculations'!F$65,'HS Calculations'!G$65/4,FALSE)+NORMDIST(E409,'HS Calculations'!F$66,'HS Calculations'!G$66/4,FALSE)+NORMDIST(E409,'HS Calculations'!F$67,'HS Calculations'!G$67/4,FALSE)</f>
        <v>3.5276232257550202E-105</v>
      </c>
      <c r="G409" s="102">
        <f>NORMDIST(E409,'HS Calculations'!F$68,'HS Calculations'!G$68/4,FALSE)+NORMDIST(E409,'HS Calculations'!F$69,'HS Calculations'!G$69/4,FALSE)+NORMDIST(E409,'HS Calculations'!F$70,'HS Calculations'!G$70/4,FALSE)+NORMDIST(E409,'HS Calculations'!F$71,'HS Calculations'!G$71/4,FALSE)</f>
        <v>4.7490807970352918E-59</v>
      </c>
      <c r="H409" s="161"/>
      <c r="I409" s="161"/>
      <c r="J409" s="161"/>
      <c r="K409" s="161"/>
      <c r="L409" s="161"/>
      <c r="M409" s="161"/>
      <c r="N409" s="161"/>
      <c r="O409" s="161"/>
      <c r="P409" s="161"/>
      <c r="Q409" s="161"/>
      <c r="R409" s="161"/>
      <c r="S409" s="161"/>
      <c r="T409" s="161"/>
      <c r="U409" s="161"/>
      <c r="V409" s="161"/>
      <c r="W409" s="161"/>
      <c r="X409" s="161"/>
    </row>
    <row r="410" spans="1:24" x14ac:dyDescent="0.55000000000000004">
      <c r="A410" s="161"/>
      <c r="B410" s="161"/>
      <c r="C410" s="161"/>
      <c r="D410" s="95">
        <v>322</v>
      </c>
      <c r="E410" s="96">
        <f t="shared" ref="E410:E473" si="29">D410*$G$59/500</f>
        <v>19.32</v>
      </c>
      <c r="F410" s="96">
        <f>NORMDIST(E410,'HS Calculations'!F$63,'HS Calculations'!G$63/4,FALSE)+NORMDIST(E410,'HS Calculations'!F$64,'HS Calculations'!G$64/4,FALSE)+NORMDIST(E410,'HS Calculations'!F$65,'HS Calculations'!G$65/4,FALSE)+NORMDIST(E410,'HS Calculations'!F$66,'HS Calculations'!G$66/4,FALSE)+NORMDIST(E410,'HS Calculations'!F$67,'HS Calculations'!G$67/4,FALSE)</f>
        <v>9.7698795398721542E-104</v>
      </c>
      <c r="G410" s="102">
        <f>NORMDIST(E410,'HS Calculations'!F$68,'HS Calculations'!G$68/4,FALSE)+NORMDIST(E410,'HS Calculations'!F$69,'HS Calculations'!G$69/4,FALSE)+NORMDIST(E410,'HS Calculations'!F$70,'HS Calculations'!G$70/4,FALSE)+NORMDIST(E410,'HS Calculations'!F$71,'HS Calculations'!G$71/4,FALSE)</f>
        <v>7.5030907704855853E-58</v>
      </c>
      <c r="H410" s="161"/>
      <c r="I410" s="161"/>
      <c r="J410" s="161"/>
      <c r="K410" s="161"/>
      <c r="L410" s="161"/>
      <c r="M410" s="161"/>
      <c r="N410" s="161"/>
      <c r="O410" s="161"/>
      <c r="P410" s="161"/>
      <c r="Q410" s="161"/>
      <c r="R410" s="161"/>
      <c r="S410" s="161"/>
      <c r="T410" s="161"/>
      <c r="U410" s="161"/>
      <c r="V410" s="161"/>
      <c r="W410" s="161"/>
      <c r="X410" s="161"/>
    </row>
    <row r="411" spans="1:24" x14ac:dyDescent="0.55000000000000004">
      <c r="A411" s="161"/>
      <c r="B411" s="161"/>
      <c r="C411" s="161"/>
      <c r="D411" s="95">
        <v>323</v>
      </c>
      <c r="E411" s="96">
        <f t="shared" si="29"/>
        <v>19.38</v>
      </c>
      <c r="F411" s="96">
        <f>NORMDIST(E411,'HS Calculations'!F$63,'HS Calculations'!G$63/4,FALSE)+NORMDIST(E411,'HS Calculations'!F$64,'HS Calculations'!G$64/4,FALSE)+NORMDIST(E411,'HS Calculations'!F$65,'HS Calculations'!G$65/4,FALSE)+NORMDIST(E411,'HS Calculations'!F$66,'HS Calculations'!G$66/4,FALSE)+NORMDIST(E411,'HS Calculations'!F$67,'HS Calculations'!G$67/4,FALSE)</f>
        <v>2.6440401221522649E-102</v>
      </c>
      <c r="G411" s="102">
        <f>NORMDIST(E411,'HS Calculations'!F$68,'HS Calculations'!G$68/4,FALSE)+NORMDIST(E411,'HS Calculations'!F$69,'HS Calculations'!G$69/4,FALSE)+NORMDIST(E411,'HS Calculations'!F$70,'HS Calculations'!G$70/4,FALSE)+NORMDIST(E411,'HS Calculations'!F$71,'HS Calculations'!G$71/4,FALSE)</f>
        <v>1.1519585414633519E-56</v>
      </c>
      <c r="H411" s="161"/>
      <c r="I411" s="161"/>
      <c r="J411" s="161"/>
      <c r="K411" s="161"/>
      <c r="L411" s="161"/>
      <c r="M411" s="161"/>
      <c r="N411" s="161"/>
      <c r="O411" s="161"/>
      <c r="P411" s="161"/>
      <c r="Q411" s="161"/>
      <c r="R411" s="161"/>
      <c r="S411" s="161"/>
      <c r="T411" s="161"/>
      <c r="U411" s="161"/>
      <c r="V411" s="161"/>
      <c r="W411" s="161"/>
      <c r="X411" s="161"/>
    </row>
    <row r="412" spans="1:24" x14ac:dyDescent="0.55000000000000004">
      <c r="A412" s="161"/>
      <c r="B412" s="161"/>
      <c r="C412" s="161"/>
      <c r="D412" s="95">
        <v>324</v>
      </c>
      <c r="E412" s="96">
        <f t="shared" si="29"/>
        <v>19.440000000000001</v>
      </c>
      <c r="F412" s="96">
        <f>NORMDIST(E412,'HS Calculations'!F$63,'HS Calculations'!G$63/4,FALSE)+NORMDIST(E412,'HS Calculations'!F$64,'HS Calculations'!G$64/4,FALSE)+NORMDIST(E412,'HS Calculations'!F$65,'HS Calculations'!G$65/4,FALSE)+NORMDIST(E412,'HS Calculations'!F$66,'HS Calculations'!G$66/4,FALSE)+NORMDIST(E412,'HS Calculations'!F$67,'HS Calculations'!G$67/4,FALSE)</f>
        <v>6.9922780459122219E-101</v>
      </c>
      <c r="G412" s="102">
        <f>NORMDIST(E412,'HS Calculations'!F$68,'HS Calculations'!G$68/4,FALSE)+NORMDIST(E412,'HS Calculations'!F$69,'HS Calculations'!G$69/4,FALSE)+NORMDIST(E412,'HS Calculations'!F$70,'HS Calculations'!G$70/4,FALSE)+NORMDIST(E412,'HS Calculations'!F$71,'HS Calculations'!G$71/4,FALSE)</f>
        <v>1.718697735760708E-55</v>
      </c>
      <c r="H412" s="161"/>
      <c r="I412" s="161"/>
      <c r="J412" s="161"/>
      <c r="K412" s="161"/>
      <c r="L412" s="161"/>
      <c r="M412" s="161"/>
      <c r="N412" s="161"/>
      <c r="O412" s="161"/>
      <c r="P412" s="161"/>
      <c r="Q412" s="161"/>
      <c r="R412" s="161"/>
      <c r="S412" s="161"/>
      <c r="T412" s="161"/>
      <c r="U412" s="161"/>
      <c r="V412" s="161"/>
      <c r="W412" s="161"/>
      <c r="X412" s="161"/>
    </row>
    <row r="413" spans="1:24" x14ac:dyDescent="0.55000000000000004">
      <c r="A413" s="161"/>
      <c r="B413" s="161"/>
      <c r="C413" s="161"/>
      <c r="D413" s="95">
        <v>325</v>
      </c>
      <c r="E413" s="96">
        <f t="shared" si="29"/>
        <v>19.5</v>
      </c>
      <c r="F413" s="96">
        <f>NORMDIST(E413,'HS Calculations'!F$63,'HS Calculations'!G$63/4,FALSE)+NORMDIST(E413,'HS Calculations'!F$64,'HS Calculations'!G$64/4,FALSE)+NORMDIST(E413,'HS Calculations'!F$65,'HS Calculations'!G$65/4,FALSE)+NORMDIST(E413,'HS Calculations'!F$66,'HS Calculations'!G$66/4,FALSE)+NORMDIST(E413,'HS Calculations'!F$67,'HS Calculations'!G$67/4,FALSE)</f>
        <v>1.8069292760338931E-99</v>
      </c>
      <c r="G413" s="102">
        <f>NORMDIST(E413,'HS Calculations'!F$68,'HS Calculations'!G$68/4,FALSE)+NORMDIST(E413,'HS Calculations'!F$69,'HS Calculations'!G$69/4,FALSE)+NORMDIST(E413,'HS Calculations'!F$70,'HS Calculations'!G$70/4,FALSE)+NORMDIST(E413,'HS Calculations'!F$71,'HS Calculations'!G$71/4,FALSE)</f>
        <v>2.4918859825963591E-54</v>
      </c>
      <c r="H413" s="161"/>
      <c r="I413" s="161"/>
      <c r="J413" s="161"/>
      <c r="K413" s="161"/>
      <c r="L413" s="161"/>
      <c r="M413" s="161"/>
      <c r="N413" s="161"/>
      <c r="O413" s="161"/>
      <c r="P413" s="161"/>
      <c r="Q413" s="161"/>
      <c r="R413" s="161"/>
      <c r="S413" s="161"/>
      <c r="T413" s="161"/>
      <c r="U413" s="161"/>
      <c r="V413" s="161"/>
      <c r="W413" s="161"/>
      <c r="X413" s="161"/>
    </row>
    <row r="414" spans="1:24" x14ac:dyDescent="0.55000000000000004">
      <c r="A414" s="161"/>
      <c r="B414" s="161"/>
      <c r="C414" s="161"/>
      <c r="D414" s="95">
        <v>326</v>
      </c>
      <c r="E414" s="96">
        <f t="shared" si="29"/>
        <v>19.559999999999999</v>
      </c>
      <c r="F414" s="96">
        <f>NORMDIST(E414,'HS Calculations'!F$63,'HS Calculations'!G$63/4,FALSE)+NORMDIST(E414,'HS Calculations'!F$64,'HS Calculations'!G$64/4,FALSE)+NORMDIST(E414,'HS Calculations'!F$65,'HS Calculations'!G$65/4,FALSE)+NORMDIST(E414,'HS Calculations'!F$66,'HS Calculations'!G$66/4,FALSE)+NORMDIST(E414,'HS Calculations'!F$67,'HS Calculations'!G$67/4,FALSE)</f>
        <v>4.5628420545932485E-98</v>
      </c>
      <c r="G414" s="102">
        <f>NORMDIST(E414,'HS Calculations'!F$68,'HS Calculations'!G$68/4,FALSE)+NORMDIST(E414,'HS Calculations'!F$69,'HS Calculations'!G$69/4,FALSE)+NORMDIST(E414,'HS Calculations'!F$70,'HS Calculations'!G$70/4,FALSE)+NORMDIST(E414,'HS Calculations'!F$71,'HS Calculations'!G$71/4,FALSE)</f>
        <v>3.5109353791949547E-53</v>
      </c>
      <c r="H414" s="161"/>
      <c r="I414" s="161"/>
      <c r="J414" s="161"/>
      <c r="K414" s="161"/>
      <c r="L414" s="161"/>
      <c r="M414" s="161"/>
      <c r="N414" s="161"/>
      <c r="O414" s="161"/>
      <c r="P414" s="161"/>
      <c r="Q414" s="161"/>
      <c r="R414" s="161"/>
      <c r="S414" s="161"/>
      <c r="T414" s="161"/>
      <c r="U414" s="161"/>
      <c r="V414" s="161"/>
      <c r="W414" s="161"/>
      <c r="X414" s="161"/>
    </row>
    <row r="415" spans="1:24" x14ac:dyDescent="0.55000000000000004">
      <c r="A415" s="161"/>
      <c r="B415" s="161"/>
      <c r="C415" s="161"/>
      <c r="D415" s="95">
        <v>327</v>
      </c>
      <c r="E415" s="96">
        <f t="shared" si="29"/>
        <v>19.62</v>
      </c>
      <c r="F415" s="96">
        <f>NORMDIST(E415,'HS Calculations'!F$63,'HS Calculations'!G$63/4,FALSE)+NORMDIST(E415,'HS Calculations'!F$64,'HS Calculations'!G$64/4,FALSE)+NORMDIST(E415,'HS Calculations'!F$65,'HS Calculations'!G$65/4,FALSE)+NORMDIST(E415,'HS Calculations'!F$66,'HS Calculations'!G$66/4,FALSE)+NORMDIST(E415,'HS Calculations'!F$67,'HS Calculations'!G$67/4,FALSE)</f>
        <v>1.1259044440128241E-96</v>
      </c>
      <c r="G415" s="102">
        <f>NORMDIST(E415,'HS Calculations'!F$68,'HS Calculations'!G$68/4,FALSE)+NORMDIST(E415,'HS Calculations'!F$69,'HS Calculations'!G$69/4,FALSE)+NORMDIST(E415,'HS Calculations'!F$70,'HS Calculations'!G$70/4,FALSE)+NORMDIST(E415,'HS Calculations'!F$71,'HS Calculations'!G$71/4,FALSE)</f>
        <v>4.8071039312503355E-52</v>
      </c>
      <c r="H415" s="161"/>
      <c r="I415" s="161"/>
      <c r="J415" s="161"/>
      <c r="K415" s="161"/>
      <c r="L415" s="161"/>
      <c r="M415" s="161"/>
      <c r="N415" s="161"/>
      <c r="O415" s="161"/>
      <c r="P415" s="161"/>
      <c r="Q415" s="161"/>
      <c r="R415" s="161"/>
      <c r="S415" s="161"/>
      <c r="T415" s="161"/>
      <c r="U415" s="161"/>
      <c r="V415" s="161"/>
      <c r="W415" s="161"/>
      <c r="X415" s="161"/>
    </row>
    <row r="416" spans="1:24" x14ac:dyDescent="0.55000000000000004">
      <c r="A416" s="161"/>
      <c r="B416" s="161"/>
      <c r="C416" s="161"/>
      <c r="D416" s="95">
        <v>328</v>
      </c>
      <c r="E416" s="96">
        <f t="shared" si="29"/>
        <v>19.68</v>
      </c>
      <c r="F416" s="96">
        <f>NORMDIST(E416,'HS Calculations'!F$63,'HS Calculations'!G$63/4,FALSE)+NORMDIST(E416,'HS Calculations'!F$64,'HS Calculations'!G$64/4,FALSE)+NORMDIST(E416,'HS Calculations'!F$65,'HS Calculations'!G$65/4,FALSE)+NORMDIST(E416,'HS Calculations'!F$66,'HS Calculations'!G$66/4,FALSE)+NORMDIST(E416,'HS Calculations'!F$67,'HS Calculations'!G$67/4,FALSE)</f>
        <v>2.714810044451886E-95</v>
      </c>
      <c r="G416" s="102">
        <f>NORMDIST(E416,'HS Calculations'!F$68,'HS Calculations'!G$68/4,FALSE)+NORMDIST(E416,'HS Calculations'!F$69,'HS Calculations'!G$69/4,FALSE)+NORMDIST(E416,'HS Calculations'!F$70,'HS Calculations'!G$70/4,FALSE)+NORMDIST(E416,'HS Calculations'!F$71,'HS Calculations'!G$71/4,FALSE)</f>
        <v>6.3960256140132932E-51</v>
      </c>
      <c r="H416" s="161"/>
      <c r="I416" s="161"/>
      <c r="J416" s="161"/>
      <c r="K416" s="161"/>
      <c r="L416" s="161"/>
      <c r="M416" s="161"/>
      <c r="N416" s="161"/>
      <c r="O416" s="161"/>
      <c r="P416" s="161"/>
      <c r="Q416" s="161"/>
      <c r="R416" s="161"/>
      <c r="S416" s="161"/>
      <c r="T416" s="161"/>
      <c r="U416" s="161"/>
      <c r="V416" s="161"/>
      <c r="W416" s="161"/>
      <c r="X416" s="161"/>
    </row>
    <row r="417" spans="1:24" x14ac:dyDescent="0.55000000000000004">
      <c r="A417" s="161"/>
      <c r="B417" s="161"/>
      <c r="C417" s="161"/>
      <c r="D417" s="95">
        <v>329</v>
      </c>
      <c r="E417" s="96">
        <f t="shared" si="29"/>
        <v>19.739999999999998</v>
      </c>
      <c r="F417" s="96">
        <f>NORMDIST(E417,'HS Calculations'!F$63,'HS Calculations'!G$63/4,FALSE)+NORMDIST(E417,'HS Calculations'!F$64,'HS Calculations'!G$64/4,FALSE)+NORMDIST(E417,'HS Calculations'!F$65,'HS Calculations'!G$65/4,FALSE)+NORMDIST(E417,'HS Calculations'!F$66,'HS Calculations'!G$66/4,FALSE)+NORMDIST(E417,'HS Calculations'!F$67,'HS Calculations'!G$67/4,FALSE)</f>
        <v>6.3965997650400345E-94</v>
      </c>
      <c r="G417" s="102">
        <f>NORMDIST(E417,'HS Calculations'!F$68,'HS Calculations'!G$68/4,FALSE)+NORMDIST(E417,'HS Calculations'!F$69,'HS Calculations'!G$69/4,FALSE)+NORMDIST(E417,'HS Calculations'!F$70,'HS Calculations'!G$70/4,FALSE)+NORMDIST(E417,'HS Calculations'!F$71,'HS Calculations'!G$71/4,FALSE)</f>
        <v>8.2699499933903138E-50</v>
      </c>
      <c r="H417" s="161"/>
      <c r="I417" s="161"/>
      <c r="J417" s="161"/>
      <c r="K417" s="161"/>
      <c r="L417" s="161"/>
      <c r="M417" s="161"/>
      <c r="N417" s="161"/>
      <c r="O417" s="161"/>
      <c r="P417" s="161"/>
      <c r="Q417" s="161"/>
      <c r="R417" s="161"/>
      <c r="S417" s="161"/>
      <c r="T417" s="161"/>
      <c r="U417" s="161"/>
      <c r="V417" s="161"/>
      <c r="W417" s="161"/>
      <c r="X417" s="161"/>
    </row>
    <row r="418" spans="1:24" x14ac:dyDescent="0.55000000000000004">
      <c r="A418" s="161"/>
      <c r="B418" s="161"/>
      <c r="C418" s="161"/>
      <c r="D418" s="95">
        <v>330</v>
      </c>
      <c r="E418" s="96">
        <f t="shared" si="29"/>
        <v>19.8</v>
      </c>
      <c r="F418" s="96">
        <f>NORMDIST(E418,'HS Calculations'!F$63,'HS Calculations'!G$63/4,FALSE)+NORMDIST(E418,'HS Calculations'!F$64,'HS Calculations'!G$64/4,FALSE)+NORMDIST(E418,'HS Calculations'!F$65,'HS Calculations'!G$65/4,FALSE)+NORMDIST(E418,'HS Calculations'!F$66,'HS Calculations'!G$66/4,FALSE)+NORMDIST(E418,'HS Calculations'!F$67,'HS Calculations'!G$67/4,FALSE)</f>
        <v>1.4727557418382628E-92</v>
      </c>
      <c r="G418" s="102">
        <f>NORMDIST(E418,'HS Calculations'!F$68,'HS Calculations'!G$68/4,FALSE)+NORMDIST(E418,'HS Calculations'!F$69,'HS Calculations'!G$69/4,FALSE)+NORMDIST(E418,'HS Calculations'!F$70,'HS Calculations'!G$70/4,FALSE)+NORMDIST(E418,'HS Calculations'!F$71,'HS Calculations'!G$71/4,FALSE)</f>
        <v>1.0391101317515676E-48</v>
      </c>
      <c r="H418" s="161"/>
      <c r="I418" s="161"/>
      <c r="J418" s="161"/>
      <c r="K418" s="161"/>
      <c r="L418" s="161"/>
      <c r="M418" s="161"/>
      <c r="N418" s="161"/>
      <c r="O418" s="161"/>
      <c r="P418" s="161"/>
      <c r="Q418" s="161"/>
      <c r="R418" s="161"/>
      <c r="S418" s="161"/>
      <c r="T418" s="161"/>
      <c r="U418" s="161"/>
      <c r="V418" s="161"/>
      <c r="W418" s="161"/>
      <c r="X418" s="161"/>
    </row>
    <row r="419" spans="1:24" x14ac:dyDescent="0.55000000000000004">
      <c r="A419" s="161"/>
      <c r="B419" s="161"/>
      <c r="C419" s="161"/>
      <c r="D419" s="95">
        <v>331</v>
      </c>
      <c r="E419" s="96">
        <f t="shared" si="29"/>
        <v>19.86</v>
      </c>
      <c r="F419" s="96">
        <f>NORMDIST(E419,'HS Calculations'!F$63,'HS Calculations'!G$63/4,FALSE)+NORMDIST(E419,'HS Calculations'!F$64,'HS Calculations'!G$64/4,FALSE)+NORMDIST(E419,'HS Calculations'!F$65,'HS Calculations'!G$65/4,FALSE)+NORMDIST(E419,'HS Calculations'!F$66,'HS Calculations'!G$66/4,FALSE)+NORMDIST(E419,'HS Calculations'!F$67,'HS Calculations'!G$67/4,FALSE)</f>
        <v>3.3134779724239592E-91</v>
      </c>
      <c r="G419" s="102">
        <f>NORMDIST(E419,'HS Calculations'!F$68,'HS Calculations'!G$68/4,FALSE)+NORMDIST(E419,'HS Calculations'!F$69,'HS Calculations'!G$69/4,FALSE)+NORMDIST(E419,'HS Calculations'!F$70,'HS Calculations'!G$70/4,FALSE)+NORMDIST(E419,'HS Calculations'!F$71,'HS Calculations'!G$71/4,FALSE)</f>
        <v>1.2687798769230089E-47</v>
      </c>
      <c r="H419" s="161"/>
      <c r="I419" s="161"/>
      <c r="J419" s="161"/>
      <c r="K419" s="161"/>
      <c r="L419" s="161"/>
      <c r="M419" s="161"/>
      <c r="N419" s="161"/>
      <c r="O419" s="161"/>
      <c r="P419" s="161"/>
      <c r="Q419" s="161"/>
      <c r="R419" s="161"/>
      <c r="S419" s="161"/>
      <c r="T419" s="161"/>
      <c r="U419" s="161"/>
      <c r="V419" s="161"/>
      <c r="W419" s="161"/>
      <c r="X419" s="161"/>
    </row>
    <row r="420" spans="1:24" x14ac:dyDescent="0.55000000000000004">
      <c r="A420" s="161"/>
      <c r="B420" s="161"/>
      <c r="C420" s="161"/>
      <c r="D420" s="95">
        <v>332</v>
      </c>
      <c r="E420" s="96">
        <f t="shared" si="29"/>
        <v>19.920000000000002</v>
      </c>
      <c r="F420" s="96">
        <f>NORMDIST(E420,'HS Calculations'!F$63,'HS Calculations'!G$63/4,FALSE)+NORMDIST(E420,'HS Calculations'!F$64,'HS Calculations'!G$64/4,FALSE)+NORMDIST(E420,'HS Calculations'!F$65,'HS Calculations'!G$65/4,FALSE)+NORMDIST(E420,'HS Calculations'!F$66,'HS Calculations'!G$66/4,FALSE)+NORMDIST(E420,'HS Calculations'!F$67,'HS Calculations'!G$67/4,FALSE)</f>
        <v>7.284659678440213E-90</v>
      </c>
      <c r="G420" s="102">
        <f>NORMDIST(E420,'HS Calculations'!F$68,'HS Calculations'!G$68/4,FALSE)+NORMDIST(E420,'HS Calculations'!F$69,'HS Calculations'!G$69/4,FALSE)+NORMDIST(E420,'HS Calculations'!F$70,'HS Calculations'!G$70/4,FALSE)+NORMDIST(E420,'HS Calculations'!F$71,'HS Calculations'!G$71/4,FALSE)</f>
        <v>1.5054869366249376E-46</v>
      </c>
      <c r="H420" s="161"/>
      <c r="I420" s="161"/>
      <c r="J420" s="161"/>
      <c r="K420" s="161"/>
      <c r="L420" s="161"/>
      <c r="M420" s="161"/>
      <c r="N420" s="161"/>
      <c r="O420" s="161"/>
      <c r="P420" s="161"/>
      <c r="Q420" s="161"/>
      <c r="R420" s="161"/>
      <c r="S420" s="161"/>
      <c r="T420" s="161"/>
      <c r="U420" s="161"/>
      <c r="V420" s="161"/>
      <c r="W420" s="161"/>
      <c r="X420" s="161"/>
    </row>
    <row r="421" spans="1:24" x14ac:dyDescent="0.55000000000000004">
      <c r="A421" s="161"/>
      <c r="B421" s="161"/>
      <c r="C421" s="161"/>
      <c r="D421" s="95">
        <v>333</v>
      </c>
      <c r="E421" s="96">
        <f t="shared" si="29"/>
        <v>19.98</v>
      </c>
      <c r="F421" s="96">
        <f>NORMDIST(E421,'HS Calculations'!F$63,'HS Calculations'!G$63/4,FALSE)+NORMDIST(E421,'HS Calculations'!F$64,'HS Calculations'!G$64/4,FALSE)+NORMDIST(E421,'HS Calculations'!F$65,'HS Calculations'!G$65/4,FALSE)+NORMDIST(E421,'HS Calculations'!F$66,'HS Calculations'!G$66/4,FALSE)+NORMDIST(E421,'HS Calculations'!F$67,'HS Calculations'!G$67/4,FALSE)</f>
        <v>1.5649708890416916E-88</v>
      </c>
      <c r="G421" s="102">
        <f>NORMDIST(E421,'HS Calculations'!F$68,'HS Calculations'!G$68/4,FALSE)+NORMDIST(E421,'HS Calculations'!F$69,'HS Calculations'!G$69/4,FALSE)+NORMDIST(E421,'HS Calculations'!F$70,'HS Calculations'!G$70/4,FALSE)+NORMDIST(E421,'HS Calculations'!F$71,'HS Calculations'!G$71/4,FALSE)</f>
        <v>1.7359359913324617E-45</v>
      </c>
      <c r="H421" s="161"/>
      <c r="I421" s="161"/>
      <c r="J421" s="161"/>
      <c r="K421" s="161"/>
      <c r="L421" s="161"/>
      <c r="M421" s="161"/>
      <c r="N421" s="161"/>
      <c r="O421" s="161"/>
      <c r="P421" s="161"/>
      <c r="Q421" s="161"/>
      <c r="R421" s="161"/>
      <c r="S421" s="161"/>
      <c r="T421" s="161"/>
      <c r="U421" s="161"/>
      <c r="V421" s="161"/>
      <c r="W421" s="161"/>
      <c r="X421" s="161"/>
    </row>
    <row r="422" spans="1:24" x14ac:dyDescent="0.55000000000000004">
      <c r="A422" s="161"/>
      <c r="B422" s="161"/>
      <c r="C422" s="161"/>
      <c r="D422" s="95">
        <v>334</v>
      </c>
      <c r="E422" s="96">
        <f t="shared" si="29"/>
        <v>20.04</v>
      </c>
      <c r="F422" s="96">
        <f>NORMDIST(E422,'HS Calculations'!F$63,'HS Calculations'!G$63/4,FALSE)+NORMDIST(E422,'HS Calculations'!F$64,'HS Calculations'!G$64/4,FALSE)+NORMDIST(E422,'HS Calculations'!F$65,'HS Calculations'!G$65/4,FALSE)+NORMDIST(E422,'HS Calculations'!F$66,'HS Calculations'!G$66/4,FALSE)+NORMDIST(E422,'HS Calculations'!F$67,'HS Calculations'!G$67/4,FALSE)</f>
        <v>3.2853003183437645E-87</v>
      </c>
      <c r="G422" s="102">
        <f>NORMDIST(E422,'HS Calculations'!F$68,'HS Calculations'!G$68/4,FALSE)+NORMDIST(E422,'HS Calculations'!F$69,'HS Calculations'!G$69/4,FALSE)+NORMDIST(E422,'HS Calculations'!F$70,'HS Calculations'!G$70/4,FALSE)+NORMDIST(E422,'HS Calculations'!F$71,'HS Calculations'!G$71/4,FALSE)</f>
        <v>1.9451649274098754E-44</v>
      </c>
      <c r="H422" s="161"/>
      <c r="I422" s="161"/>
      <c r="J422" s="161"/>
      <c r="K422" s="161"/>
      <c r="L422" s="161"/>
      <c r="M422" s="161"/>
      <c r="N422" s="161"/>
      <c r="O422" s="161"/>
      <c r="P422" s="161"/>
      <c r="Q422" s="161"/>
      <c r="R422" s="161"/>
      <c r="S422" s="161"/>
      <c r="T422" s="161"/>
      <c r="U422" s="161"/>
      <c r="V422" s="161"/>
      <c r="W422" s="161"/>
      <c r="X422" s="161"/>
    </row>
    <row r="423" spans="1:24" x14ac:dyDescent="0.55000000000000004">
      <c r="A423" s="161"/>
      <c r="B423" s="161"/>
      <c r="C423" s="161"/>
      <c r="D423" s="95">
        <v>335</v>
      </c>
      <c r="E423" s="96">
        <f t="shared" si="29"/>
        <v>20.100000000000001</v>
      </c>
      <c r="F423" s="96">
        <f>NORMDIST(E423,'HS Calculations'!F$63,'HS Calculations'!G$63/4,FALSE)+NORMDIST(E423,'HS Calculations'!F$64,'HS Calculations'!G$64/4,FALSE)+NORMDIST(E423,'HS Calculations'!F$65,'HS Calculations'!G$65/4,FALSE)+NORMDIST(E423,'HS Calculations'!F$66,'HS Calculations'!G$66/4,FALSE)+NORMDIST(E423,'HS Calculations'!F$67,'HS Calculations'!G$67/4,FALSE)</f>
        <v>6.7393142004886555E-86</v>
      </c>
      <c r="G423" s="102">
        <f>NORMDIST(E423,'HS Calculations'!F$68,'HS Calculations'!G$68/4,FALSE)+NORMDIST(E423,'HS Calculations'!F$69,'HS Calculations'!G$69/4,FALSE)+NORMDIST(E423,'HS Calculations'!F$70,'HS Calculations'!G$70/4,FALSE)+NORMDIST(E423,'HS Calculations'!F$71,'HS Calculations'!G$71/4,FALSE)</f>
        <v>2.1180936582955655E-43</v>
      </c>
      <c r="H423" s="161"/>
      <c r="I423" s="161"/>
      <c r="J423" s="161"/>
      <c r="K423" s="161"/>
      <c r="L423" s="161"/>
      <c r="M423" s="161"/>
      <c r="N423" s="161"/>
      <c r="O423" s="161"/>
      <c r="P423" s="161"/>
      <c r="Q423" s="161"/>
      <c r="R423" s="161"/>
      <c r="S423" s="161"/>
      <c r="T423" s="161"/>
      <c r="U423" s="161"/>
      <c r="V423" s="161"/>
      <c r="W423" s="161"/>
      <c r="X423" s="161"/>
    </row>
    <row r="424" spans="1:24" x14ac:dyDescent="0.55000000000000004">
      <c r="A424" s="161"/>
      <c r="B424" s="161"/>
      <c r="C424" s="161"/>
      <c r="D424" s="95">
        <v>336</v>
      </c>
      <c r="E424" s="96">
        <f t="shared" si="29"/>
        <v>20.16</v>
      </c>
      <c r="F424" s="96">
        <f>NORMDIST(E424,'HS Calculations'!F$63,'HS Calculations'!G$63/4,FALSE)+NORMDIST(E424,'HS Calculations'!F$64,'HS Calculations'!G$64/4,FALSE)+NORMDIST(E424,'HS Calculations'!F$65,'HS Calculations'!G$65/4,FALSE)+NORMDIST(E424,'HS Calculations'!F$66,'HS Calculations'!G$66/4,FALSE)+NORMDIST(E424,'HS Calculations'!F$67,'HS Calculations'!G$67/4,FALSE)</f>
        <v>1.3509153911780489E-84</v>
      </c>
      <c r="G424" s="102">
        <f>NORMDIST(E424,'HS Calculations'!F$68,'HS Calculations'!G$68/4,FALSE)+NORMDIST(E424,'HS Calculations'!F$69,'HS Calculations'!G$69/4,FALSE)+NORMDIST(E424,'HS Calculations'!F$70,'HS Calculations'!G$70/4,FALSE)+NORMDIST(E424,'HS Calculations'!F$71,'HS Calculations'!G$71/4,FALSE)</f>
        <v>2.2412995101440994E-42</v>
      </c>
      <c r="H424" s="161"/>
      <c r="I424" s="161"/>
      <c r="J424" s="161"/>
      <c r="K424" s="161"/>
      <c r="L424" s="161"/>
      <c r="M424" s="161"/>
      <c r="N424" s="161"/>
      <c r="O424" s="161"/>
      <c r="P424" s="161"/>
      <c r="Q424" s="161"/>
      <c r="R424" s="161"/>
      <c r="S424" s="161"/>
      <c r="T424" s="161"/>
      <c r="U424" s="161"/>
      <c r="V424" s="161"/>
      <c r="W424" s="161"/>
      <c r="X424" s="161"/>
    </row>
    <row r="425" spans="1:24" x14ac:dyDescent="0.55000000000000004">
      <c r="A425" s="161"/>
      <c r="B425" s="161"/>
      <c r="C425" s="161"/>
      <c r="D425" s="95">
        <v>337</v>
      </c>
      <c r="E425" s="96">
        <f t="shared" si="29"/>
        <v>20.22</v>
      </c>
      <c r="F425" s="96">
        <f>NORMDIST(E425,'HS Calculations'!F$63,'HS Calculations'!G$63/4,FALSE)+NORMDIST(E425,'HS Calculations'!F$64,'HS Calculations'!G$64/4,FALSE)+NORMDIST(E425,'HS Calculations'!F$65,'HS Calculations'!G$65/4,FALSE)+NORMDIST(E425,'HS Calculations'!F$66,'HS Calculations'!G$66/4,FALSE)+NORMDIST(E425,'HS Calculations'!F$67,'HS Calculations'!G$67/4,FALSE)</f>
        <v>2.6461375229303164E-83</v>
      </c>
      <c r="G425" s="102">
        <f>NORMDIST(E425,'HS Calculations'!F$68,'HS Calculations'!G$68/4,FALSE)+NORMDIST(E425,'HS Calculations'!F$69,'HS Calculations'!G$69/4,FALSE)+NORMDIST(E425,'HS Calculations'!F$70,'HS Calculations'!G$70/4,FALSE)+NORMDIST(E425,'HS Calculations'!F$71,'HS Calculations'!G$71/4,FALSE)</f>
        <v>2.3047331007343494E-41</v>
      </c>
      <c r="H425" s="161"/>
      <c r="I425" s="161"/>
      <c r="J425" s="161"/>
      <c r="K425" s="161"/>
      <c r="L425" s="161"/>
      <c r="M425" s="161"/>
      <c r="N425" s="161"/>
      <c r="O425" s="161"/>
      <c r="P425" s="161"/>
      <c r="Q425" s="161"/>
      <c r="R425" s="161"/>
      <c r="S425" s="161"/>
      <c r="T425" s="161"/>
      <c r="U425" s="161"/>
      <c r="V425" s="161"/>
      <c r="W425" s="161"/>
      <c r="X425" s="161"/>
    </row>
    <row r="426" spans="1:24" x14ac:dyDescent="0.55000000000000004">
      <c r="A426" s="161"/>
      <c r="B426" s="161"/>
      <c r="C426" s="161"/>
      <c r="D426" s="95">
        <v>338</v>
      </c>
      <c r="E426" s="96">
        <f t="shared" si="29"/>
        <v>20.28</v>
      </c>
      <c r="F426" s="96">
        <f>NORMDIST(E426,'HS Calculations'!F$63,'HS Calculations'!G$63/4,FALSE)+NORMDIST(E426,'HS Calculations'!F$64,'HS Calculations'!G$64/4,FALSE)+NORMDIST(E426,'HS Calculations'!F$65,'HS Calculations'!G$65/4,FALSE)+NORMDIST(E426,'HS Calculations'!F$66,'HS Calculations'!G$66/4,FALSE)+NORMDIST(E426,'HS Calculations'!F$67,'HS Calculations'!G$67/4,FALSE)</f>
        <v>5.0648721735872571E-82</v>
      </c>
      <c r="G426" s="102">
        <f>NORMDIST(E426,'HS Calculations'!F$68,'HS Calculations'!G$68/4,FALSE)+NORMDIST(E426,'HS Calculations'!F$69,'HS Calculations'!G$69/4,FALSE)+NORMDIST(E426,'HS Calculations'!F$70,'HS Calculations'!G$70/4,FALSE)+NORMDIST(E426,'HS Calculations'!F$71,'HS Calculations'!G$71/4,FALSE)</f>
        <v>2.3030713298793519E-40</v>
      </c>
      <c r="H426" s="161"/>
      <c r="I426" s="161"/>
      <c r="J426" s="161"/>
      <c r="K426" s="161"/>
      <c r="L426" s="161"/>
      <c r="M426" s="161"/>
      <c r="N426" s="161"/>
      <c r="O426" s="161"/>
      <c r="P426" s="161"/>
      <c r="Q426" s="161"/>
      <c r="R426" s="161"/>
      <c r="S426" s="161"/>
      <c r="T426" s="161"/>
      <c r="U426" s="161"/>
      <c r="V426" s="161"/>
      <c r="W426" s="161"/>
      <c r="X426" s="161"/>
    </row>
    <row r="427" spans="1:24" x14ac:dyDescent="0.55000000000000004">
      <c r="A427" s="161"/>
      <c r="B427" s="161"/>
      <c r="C427" s="161"/>
      <c r="D427" s="95">
        <v>339</v>
      </c>
      <c r="E427" s="96">
        <f t="shared" si="29"/>
        <v>20.34</v>
      </c>
      <c r="F427" s="96">
        <f>NORMDIST(E427,'HS Calculations'!F$63,'HS Calculations'!G$63/4,FALSE)+NORMDIST(E427,'HS Calculations'!F$64,'HS Calculations'!G$64/4,FALSE)+NORMDIST(E427,'HS Calculations'!F$65,'HS Calculations'!G$65/4,FALSE)+NORMDIST(E427,'HS Calculations'!F$66,'HS Calculations'!G$66/4,FALSE)+NORMDIST(E427,'HS Calculations'!F$67,'HS Calculations'!G$67/4,FALSE)</f>
        <v>9.4731929588787514E-81</v>
      </c>
      <c r="G427" s="102">
        <f>NORMDIST(E427,'HS Calculations'!F$68,'HS Calculations'!G$68/4,FALSE)+NORMDIST(E427,'HS Calculations'!F$69,'HS Calculations'!G$69/4,FALSE)+NORMDIST(E427,'HS Calculations'!F$70,'HS Calculations'!G$70/4,FALSE)+NORMDIST(E427,'HS Calculations'!F$71,'HS Calculations'!G$71/4,FALSE)</f>
        <v>2.2364549040111915E-39</v>
      </c>
      <c r="H427" s="161"/>
      <c r="I427" s="161"/>
      <c r="J427" s="161"/>
      <c r="K427" s="161"/>
      <c r="L427" s="161"/>
      <c r="M427" s="161"/>
      <c r="N427" s="161"/>
      <c r="O427" s="161"/>
      <c r="P427" s="161"/>
      <c r="Q427" s="161"/>
      <c r="R427" s="161"/>
      <c r="S427" s="161"/>
      <c r="T427" s="161"/>
      <c r="U427" s="161"/>
      <c r="V427" s="161"/>
      <c r="W427" s="161"/>
      <c r="X427" s="161"/>
    </row>
    <row r="428" spans="1:24" x14ac:dyDescent="0.55000000000000004">
      <c r="A428" s="161"/>
      <c r="B428" s="161"/>
      <c r="C428" s="161"/>
      <c r="D428" s="95">
        <v>340</v>
      </c>
      <c r="E428" s="96">
        <f t="shared" si="29"/>
        <v>20.399999999999999</v>
      </c>
      <c r="F428" s="96">
        <f>NORMDIST(E428,'HS Calculations'!F$63,'HS Calculations'!G$63/4,FALSE)+NORMDIST(E428,'HS Calculations'!F$64,'HS Calculations'!G$64/4,FALSE)+NORMDIST(E428,'HS Calculations'!F$65,'HS Calculations'!G$65/4,FALSE)+NORMDIST(E428,'HS Calculations'!F$66,'HS Calculations'!G$66/4,FALSE)+NORMDIST(E428,'HS Calculations'!F$67,'HS Calculations'!G$67/4,FALSE)</f>
        <v>1.7313947417667009E-79</v>
      </c>
      <c r="G428" s="102">
        <f>NORMDIST(E428,'HS Calculations'!F$68,'HS Calculations'!G$68/4,FALSE)+NORMDIST(E428,'HS Calculations'!F$69,'HS Calculations'!G$69/4,FALSE)+NORMDIST(E428,'HS Calculations'!F$70,'HS Calculations'!G$70/4,FALSE)+NORMDIST(E428,'HS Calculations'!F$71,'HS Calculations'!G$71/4,FALSE)</f>
        <v>2.1104686663662485E-38</v>
      </c>
      <c r="H428" s="161"/>
      <c r="I428" s="161"/>
      <c r="J428" s="161"/>
      <c r="K428" s="161"/>
      <c r="L428" s="161"/>
      <c r="M428" s="161"/>
      <c r="N428" s="161"/>
      <c r="O428" s="161"/>
      <c r="P428" s="161"/>
      <c r="Q428" s="161"/>
      <c r="R428" s="161"/>
      <c r="S428" s="161"/>
      <c r="T428" s="161"/>
      <c r="U428" s="161"/>
      <c r="V428" s="161"/>
      <c r="W428" s="161"/>
      <c r="X428" s="161"/>
    </row>
    <row r="429" spans="1:24" x14ac:dyDescent="0.55000000000000004">
      <c r="A429" s="161"/>
      <c r="B429" s="161"/>
      <c r="C429" s="161"/>
      <c r="D429" s="95">
        <v>341</v>
      </c>
      <c r="E429" s="96">
        <f t="shared" si="29"/>
        <v>20.46</v>
      </c>
      <c r="F429" s="96">
        <f>NORMDIST(E429,'HS Calculations'!F$63,'HS Calculations'!G$63/4,FALSE)+NORMDIST(E429,'HS Calculations'!F$64,'HS Calculations'!G$64/4,FALSE)+NORMDIST(E429,'HS Calculations'!F$65,'HS Calculations'!G$65/4,FALSE)+NORMDIST(E429,'HS Calculations'!F$66,'HS Calculations'!G$66/4,FALSE)+NORMDIST(E429,'HS Calculations'!F$67,'HS Calculations'!G$67/4,FALSE)</f>
        <v>3.0922003240722313E-78</v>
      </c>
      <c r="G429" s="102">
        <f>NORMDIST(E429,'HS Calculations'!F$68,'HS Calculations'!G$68/4,FALSE)+NORMDIST(E429,'HS Calculations'!F$69,'HS Calculations'!G$69/4,FALSE)+NORMDIST(E429,'HS Calculations'!F$70,'HS Calculations'!G$70/4,FALSE)+NORMDIST(E429,'HS Calculations'!F$71,'HS Calculations'!G$71/4,FALSE)</f>
        <v>1.9353685463466087E-37</v>
      </c>
      <c r="H429" s="161"/>
      <c r="I429" s="161"/>
      <c r="J429" s="161"/>
      <c r="K429" s="161"/>
      <c r="L429" s="161"/>
      <c r="M429" s="161"/>
      <c r="N429" s="161"/>
      <c r="O429" s="161"/>
      <c r="P429" s="161"/>
      <c r="Q429" s="161"/>
      <c r="R429" s="161"/>
      <c r="S429" s="161"/>
      <c r="T429" s="161"/>
      <c r="U429" s="161"/>
      <c r="V429" s="161"/>
      <c r="W429" s="161"/>
      <c r="X429" s="161"/>
    </row>
    <row r="430" spans="1:24" x14ac:dyDescent="0.55000000000000004">
      <c r="A430" s="161"/>
      <c r="B430" s="161"/>
      <c r="C430" s="161"/>
      <c r="D430" s="95">
        <v>342</v>
      </c>
      <c r="E430" s="96">
        <f t="shared" si="29"/>
        <v>20.52</v>
      </c>
      <c r="F430" s="96">
        <f>NORMDIST(E430,'HS Calculations'!F$63,'HS Calculations'!G$63/4,FALSE)+NORMDIST(E430,'HS Calculations'!F$64,'HS Calculations'!G$64/4,FALSE)+NORMDIST(E430,'HS Calculations'!F$65,'HS Calculations'!G$65/4,FALSE)+NORMDIST(E430,'HS Calculations'!F$66,'HS Calculations'!G$66/4,FALSE)+NORMDIST(E430,'HS Calculations'!F$67,'HS Calculations'!G$67/4,FALSE)</f>
        <v>5.3964848833205347E-77</v>
      </c>
      <c r="G430" s="102">
        <f>NORMDIST(E430,'HS Calculations'!F$68,'HS Calculations'!G$68/4,FALSE)+NORMDIST(E430,'HS Calculations'!F$69,'HS Calculations'!G$69/4,FALSE)+NORMDIST(E430,'HS Calculations'!F$70,'HS Calculations'!G$70/4,FALSE)+NORMDIST(E430,'HS Calculations'!F$71,'HS Calculations'!G$71/4,FALSE)</f>
        <v>1.7247035420131824E-36</v>
      </c>
      <c r="H430" s="161"/>
      <c r="I430" s="161"/>
      <c r="J430" s="161"/>
      <c r="K430" s="161"/>
      <c r="L430" s="161"/>
      <c r="M430" s="161"/>
      <c r="N430" s="161"/>
      <c r="O430" s="161"/>
      <c r="P430" s="161"/>
      <c r="Q430" s="161"/>
      <c r="R430" s="161"/>
      <c r="S430" s="161"/>
      <c r="T430" s="161"/>
      <c r="U430" s="161"/>
      <c r="V430" s="161"/>
      <c r="W430" s="161"/>
      <c r="X430" s="161"/>
    </row>
    <row r="431" spans="1:24" x14ac:dyDescent="0.55000000000000004">
      <c r="A431" s="161"/>
      <c r="B431" s="161"/>
      <c r="C431" s="161"/>
      <c r="D431" s="95">
        <v>343</v>
      </c>
      <c r="E431" s="96">
        <f t="shared" si="29"/>
        <v>20.58</v>
      </c>
      <c r="F431" s="96">
        <f>NORMDIST(E431,'HS Calculations'!F$63,'HS Calculations'!G$63/4,FALSE)+NORMDIST(E431,'HS Calculations'!F$64,'HS Calculations'!G$64/4,FALSE)+NORMDIST(E431,'HS Calculations'!F$65,'HS Calculations'!G$65/4,FALSE)+NORMDIST(E431,'HS Calculations'!F$66,'HS Calculations'!G$66/4,FALSE)+NORMDIST(E431,'HS Calculations'!F$67,'HS Calculations'!G$67/4,FALSE)</f>
        <v>9.2029301285338065E-76</v>
      </c>
      <c r="G431" s="102">
        <f>NORMDIST(E431,'HS Calculations'!F$68,'HS Calculations'!G$68/4,FALSE)+NORMDIST(E431,'HS Calculations'!F$69,'HS Calculations'!G$69/4,FALSE)+NORMDIST(E431,'HS Calculations'!F$70,'HS Calculations'!G$70/4,FALSE)+NORMDIST(E431,'HS Calculations'!F$71,'HS Calculations'!G$71/4,FALSE)</f>
        <v>1.4935894546999726E-35</v>
      </c>
      <c r="H431" s="161"/>
      <c r="I431" s="161"/>
      <c r="J431" s="161"/>
      <c r="K431" s="161"/>
      <c r="L431" s="161"/>
      <c r="M431" s="161"/>
      <c r="N431" s="161"/>
      <c r="O431" s="161"/>
      <c r="P431" s="161"/>
      <c r="Q431" s="161"/>
      <c r="R431" s="161"/>
      <c r="S431" s="161"/>
      <c r="T431" s="161"/>
      <c r="U431" s="161"/>
      <c r="V431" s="161"/>
      <c r="W431" s="161"/>
      <c r="X431" s="161"/>
    </row>
    <row r="432" spans="1:24" x14ac:dyDescent="0.55000000000000004">
      <c r="A432" s="161"/>
      <c r="B432" s="161"/>
      <c r="C432" s="161"/>
      <c r="D432" s="95">
        <v>344</v>
      </c>
      <c r="E432" s="96">
        <f t="shared" si="29"/>
        <v>20.64</v>
      </c>
      <c r="F432" s="96">
        <f>NORMDIST(E432,'HS Calculations'!F$63,'HS Calculations'!G$63/4,FALSE)+NORMDIST(E432,'HS Calculations'!F$64,'HS Calculations'!G$64/4,FALSE)+NORMDIST(E432,'HS Calculations'!F$65,'HS Calculations'!G$65/4,FALSE)+NORMDIST(E432,'HS Calculations'!F$66,'HS Calculations'!G$66/4,FALSE)+NORMDIST(E432,'HS Calculations'!F$67,'HS Calculations'!G$67/4,FALSE)</f>
        <v>1.5336035353317093E-74</v>
      </c>
      <c r="G432" s="102">
        <f>NORMDIST(E432,'HS Calculations'!F$68,'HS Calculations'!G$68/4,FALSE)+NORMDIST(E432,'HS Calculations'!F$69,'HS Calculations'!G$69/4,FALSE)+NORMDIST(E432,'HS Calculations'!F$70,'HS Calculations'!G$70/4,FALSE)+NORMDIST(E432,'HS Calculations'!F$71,'HS Calculations'!G$71/4,FALSE)</f>
        <v>1.2569384997898663E-34</v>
      </c>
      <c r="H432" s="161"/>
      <c r="I432" s="161"/>
      <c r="J432" s="161"/>
      <c r="K432" s="161"/>
      <c r="L432" s="161"/>
      <c r="M432" s="161"/>
      <c r="N432" s="161"/>
      <c r="O432" s="161"/>
      <c r="P432" s="161"/>
      <c r="Q432" s="161"/>
      <c r="R432" s="161"/>
      <c r="S432" s="161"/>
      <c r="T432" s="161"/>
      <c r="U432" s="161"/>
      <c r="V432" s="161"/>
      <c r="W432" s="161"/>
      <c r="X432" s="161"/>
    </row>
    <row r="433" spans="1:24" x14ac:dyDescent="0.55000000000000004">
      <c r="A433" s="161"/>
      <c r="B433" s="161"/>
      <c r="C433" s="161"/>
      <c r="D433" s="95">
        <v>345</v>
      </c>
      <c r="E433" s="96">
        <f t="shared" si="29"/>
        <v>20.7</v>
      </c>
      <c r="F433" s="96">
        <f>NORMDIST(E433,'HS Calculations'!F$63,'HS Calculations'!G$63/4,FALSE)+NORMDIST(E433,'HS Calculations'!F$64,'HS Calculations'!G$64/4,FALSE)+NORMDIST(E433,'HS Calculations'!F$65,'HS Calculations'!G$65/4,FALSE)+NORMDIST(E433,'HS Calculations'!F$66,'HS Calculations'!G$66/4,FALSE)+NORMDIST(E433,'HS Calculations'!F$67,'HS Calculations'!G$67/4,FALSE)</f>
        <v>2.4973067653591302E-73</v>
      </c>
      <c r="G433" s="102">
        <f>NORMDIST(E433,'HS Calculations'!F$68,'HS Calculations'!G$68/4,FALSE)+NORMDIST(E433,'HS Calculations'!F$69,'HS Calculations'!G$69/4,FALSE)+NORMDIST(E433,'HS Calculations'!F$70,'HS Calculations'!G$70/4,FALSE)+NORMDIST(E433,'HS Calculations'!F$71,'HS Calculations'!G$71/4,FALSE)</f>
        <v>1.0279283066733909E-33</v>
      </c>
      <c r="H433" s="161"/>
      <c r="I433" s="161"/>
      <c r="J433" s="161"/>
      <c r="K433" s="161"/>
      <c r="L433" s="161"/>
      <c r="M433" s="161"/>
      <c r="N433" s="161"/>
      <c r="O433" s="161"/>
      <c r="P433" s="161"/>
      <c r="Q433" s="161"/>
      <c r="R433" s="161"/>
      <c r="S433" s="161"/>
      <c r="T433" s="161"/>
      <c r="U433" s="161"/>
      <c r="V433" s="161"/>
      <c r="W433" s="161"/>
      <c r="X433" s="161"/>
    </row>
    <row r="434" spans="1:24" x14ac:dyDescent="0.55000000000000004">
      <c r="A434" s="161"/>
      <c r="B434" s="161"/>
      <c r="C434" s="161"/>
      <c r="D434" s="95">
        <v>346</v>
      </c>
      <c r="E434" s="96">
        <f t="shared" si="29"/>
        <v>20.76</v>
      </c>
      <c r="F434" s="96">
        <f>NORMDIST(E434,'HS Calculations'!F$63,'HS Calculations'!G$63/4,FALSE)+NORMDIST(E434,'HS Calculations'!F$64,'HS Calculations'!G$64/4,FALSE)+NORMDIST(E434,'HS Calculations'!F$65,'HS Calculations'!G$65/4,FALSE)+NORMDIST(E434,'HS Calculations'!F$66,'HS Calculations'!G$66/4,FALSE)+NORMDIST(E434,'HS Calculations'!F$67,'HS Calculations'!G$67/4,FALSE)</f>
        <v>3.9737679507054809E-72</v>
      </c>
      <c r="G434" s="102">
        <f>NORMDIST(E434,'HS Calculations'!F$68,'HS Calculations'!G$68/4,FALSE)+NORMDIST(E434,'HS Calculations'!F$69,'HS Calculations'!G$69/4,FALSE)+NORMDIST(E434,'HS Calculations'!F$70,'HS Calculations'!G$70/4,FALSE)+NORMDIST(E434,'HS Calculations'!F$71,'HS Calculations'!G$71/4,FALSE)</f>
        <v>8.1691642710480725E-33</v>
      </c>
      <c r="H434" s="161"/>
      <c r="I434" s="161"/>
      <c r="J434" s="161"/>
      <c r="K434" s="161"/>
      <c r="L434" s="161"/>
      <c r="M434" s="161"/>
      <c r="N434" s="161"/>
      <c r="O434" s="161"/>
      <c r="P434" s="161"/>
      <c r="Q434" s="161"/>
      <c r="R434" s="161"/>
      <c r="S434" s="161"/>
      <c r="T434" s="161"/>
      <c r="U434" s="161"/>
      <c r="V434" s="161"/>
      <c r="W434" s="161"/>
      <c r="X434" s="161"/>
    </row>
    <row r="435" spans="1:24" x14ac:dyDescent="0.55000000000000004">
      <c r="A435" s="161"/>
      <c r="B435" s="161"/>
      <c r="C435" s="161"/>
      <c r="D435" s="95">
        <v>347</v>
      </c>
      <c r="E435" s="96">
        <f t="shared" si="29"/>
        <v>20.82</v>
      </c>
      <c r="F435" s="96">
        <f>NORMDIST(E435,'HS Calculations'!F$63,'HS Calculations'!G$63/4,FALSE)+NORMDIST(E435,'HS Calculations'!F$64,'HS Calculations'!G$64/4,FALSE)+NORMDIST(E435,'HS Calculations'!F$65,'HS Calculations'!G$65/4,FALSE)+NORMDIST(E435,'HS Calculations'!F$66,'HS Calculations'!G$66/4,FALSE)+NORMDIST(E435,'HS Calculations'!F$67,'HS Calculations'!G$67/4,FALSE)</f>
        <v>6.1788112444457296E-71</v>
      </c>
      <c r="G435" s="102">
        <f>NORMDIST(E435,'HS Calculations'!F$68,'HS Calculations'!G$68/4,FALSE)+NORMDIST(E435,'HS Calculations'!F$69,'HS Calculations'!G$69/4,FALSE)+NORMDIST(E435,'HS Calculations'!F$70,'HS Calculations'!G$70/4,FALSE)+NORMDIST(E435,'HS Calculations'!F$71,'HS Calculations'!G$71/4,FALSE)</f>
        <v>6.3089696696999416E-32</v>
      </c>
      <c r="H435" s="161"/>
      <c r="I435" s="161"/>
      <c r="J435" s="161"/>
      <c r="K435" s="161"/>
      <c r="L435" s="161"/>
      <c r="M435" s="161"/>
      <c r="N435" s="161"/>
      <c r="O435" s="161"/>
      <c r="P435" s="161"/>
      <c r="Q435" s="161"/>
      <c r="R435" s="161"/>
      <c r="S435" s="161"/>
      <c r="T435" s="161"/>
      <c r="U435" s="161"/>
      <c r="V435" s="161"/>
      <c r="W435" s="161"/>
      <c r="X435" s="161"/>
    </row>
    <row r="436" spans="1:24" x14ac:dyDescent="0.55000000000000004">
      <c r="A436" s="161"/>
      <c r="B436" s="161"/>
      <c r="C436" s="161"/>
      <c r="D436" s="95">
        <v>348</v>
      </c>
      <c r="E436" s="96">
        <f t="shared" si="29"/>
        <v>20.88</v>
      </c>
      <c r="F436" s="96">
        <f>NORMDIST(E436,'HS Calculations'!F$63,'HS Calculations'!G$63/4,FALSE)+NORMDIST(E436,'HS Calculations'!F$64,'HS Calculations'!G$64/4,FALSE)+NORMDIST(E436,'HS Calculations'!F$65,'HS Calculations'!G$65/4,FALSE)+NORMDIST(E436,'HS Calculations'!F$66,'HS Calculations'!G$66/4,FALSE)+NORMDIST(E436,'HS Calculations'!F$67,'HS Calculations'!G$67/4,FALSE)</f>
        <v>9.3881316278836547E-70</v>
      </c>
      <c r="G436" s="102">
        <f>NORMDIST(E436,'HS Calculations'!F$68,'HS Calculations'!G$68/4,FALSE)+NORMDIST(E436,'HS Calculations'!F$69,'HS Calculations'!G$69/4,FALSE)+NORMDIST(E436,'HS Calculations'!F$70,'HS Calculations'!G$70/4,FALSE)+NORMDIST(E436,'HS Calculations'!F$71,'HS Calculations'!G$71/4,FALSE)</f>
        <v>4.7348394407608032E-31</v>
      </c>
      <c r="H436" s="161"/>
      <c r="I436" s="161"/>
      <c r="J436" s="161"/>
      <c r="K436" s="161"/>
      <c r="L436" s="161"/>
      <c r="M436" s="161"/>
      <c r="N436" s="161"/>
      <c r="O436" s="161"/>
      <c r="P436" s="161"/>
      <c r="Q436" s="161"/>
      <c r="R436" s="161"/>
      <c r="S436" s="161"/>
      <c r="T436" s="161"/>
      <c r="U436" s="161"/>
      <c r="V436" s="161"/>
      <c r="W436" s="161"/>
      <c r="X436" s="161"/>
    </row>
    <row r="437" spans="1:24" x14ac:dyDescent="0.55000000000000004">
      <c r="A437" s="161"/>
      <c r="B437" s="161"/>
      <c r="C437" s="161"/>
      <c r="D437" s="95">
        <v>349</v>
      </c>
      <c r="E437" s="96">
        <f t="shared" si="29"/>
        <v>20.94</v>
      </c>
      <c r="F437" s="96">
        <f>NORMDIST(E437,'HS Calculations'!F$63,'HS Calculations'!G$63/4,FALSE)+NORMDIST(E437,'HS Calculations'!F$64,'HS Calculations'!G$64/4,FALSE)+NORMDIST(E437,'HS Calculations'!F$65,'HS Calculations'!G$65/4,FALSE)+NORMDIST(E437,'HS Calculations'!F$66,'HS Calculations'!G$66/4,FALSE)+NORMDIST(E437,'HS Calculations'!F$67,'HS Calculations'!G$67/4,FALSE)</f>
        <v>1.3938794916666753E-68</v>
      </c>
      <c r="G437" s="102">
        <f>NORMDIST(E437,'HS Calculations'!F$68,'HS Calculations'!G$68/4,FALSE)+NORMDIST(E437,'HS Calculations'!F$69,'HS Calculations'!G$69/4,FALSE)+NORMDIST(E437,'HS Calculations'!F$70,'HS Calculations'!G$70/4,FALSE)+NORMDIST(E437,'HS Calculations'!F$71,'HS Calculations'!G$71/4,FALSE)</f>
        <v>3.4531709629614071E-30</v>
      </c>
      <c r="H437" s="161"/>
      <c r="I437" s="161"/>
      <c r="J437" s="161"/>
      <c r="K437" s="161"/>
      <c r="L437" s="161"/>
      <c r="M437" s="161"/>
      <c r="N437" s="161"/>
      <c r="O437" s="161"/>
      <c r="P437" s="161"/>
      <c r="Q437" s="161"/>
      <c r="R437" s="161"/>
      <c r="S437" s="161"/>
      <c r="T437" s="161"/>
      <c r="U437" s="161"/>
      <c r="V437" s="161"/>
      <c r="W437" s="161"/>
      <c r="X437" s="161"/>
    </row>
    <row r="438" spans="1:24" x14ac:dyDescent="0.55000000000000004">
      <c r="A438" s="161"/>
      <c r="B438" s="161"/>
      <c r="C438" s="161"/>
      <c r="D438" s="95">
        <v>350</v>
      </c>
      <c r="E438" s="96">
        <f t="shared" si="29"/>
        <v>21</v>
      </c>
      <c r="F438" s="96">
        <f>NORMDIST(E438,'HS Calculations'!F$63,'HS Calculations'!G$63/4,FALSE)+NORMDIST(E438,'HS Calculations'!F$64,'HS Calculations'!G$64/4,FALSE)+NORMDIST(E438,'HS Calculations'!F$65,'HS Calculations'!G$65/4,FALSE)+NORMDIST(E438,'HS Calculations'!F$66,'HS Calculations'!G$66/4,FALSE)+NORMDIST(E438,'HS Calculations'!F$67,'HS Calculations'!G$67/4,FALSE)</f>
        <v>2.0222884568725135E-67</v>
      </c>
      <c r="G438" s="102">
        <f>NORMDIST(E438,'HS Calculations'!F$68,'HS Calculations'!G$68/4,FALSE)+NORMDIST(E438,'HS Calculations'!F$69,'HS Calculations'!G$69/4,FALSE)+NORMDIST(E438,'HS Calculations'!F$70,'HS Calculations'!G$70/4,FALSE)+NORMDIST(E438,'HS Calculations'!F$71,'HS Calculations'!G$71/4,FALSE)</f>
        <v>2.4473546649347677E-29</v>
      </c>
      <c r="H438" s="161"/>
      <c r="I438" s="161"/>
      <c r="J438" s="161"/>
      <c r="K438" s="161"/>
      <c r="L438" s="161"/>
      <c r="M438" s="161"/>
      <c r="N438" s="161"/>
      <c r="O438" s="161"/>
      <c r="P438" s="161"/>
      <c r="Q438" s="161"/>
      <c r="R438" s="161"/>
      <c r="S438" s="161"/>
      <c r="T438" s="161"/>
      <c r="U438" s="161"/>
      <c r="V438" s="161"/>
      <c r="W438" s="161"/>
      <c r="X438" s="161"/>
    </row>
    <row r="439" spans="1:24" x14ac:dyDescent="0.55000000000000004">
      <c r="A439" s="161"/>
      <c r="B439" s="161"/>
      <c r="C439" s="161"/>
      <c r="D439" s="95">
        <v>351</v>
      </c>
      <c r="E439" s="96">
        <f t="shared" si="29"/>
        <v>21.06</v>
      </c>
      <c r="F439" s="96">
        <f>NORMDIST(E439,'HS Calculations'!F$63,'HS Calculations'!G$63/4,FALSE)+NORMDIST(E439,'HS Calculations'!F$64,'HS Calculations'!G$64/4,FALSE)+NORMDIST(E439,'HS Calculations'!F$65,'HS Calculations'!G$65/4,FALSE)+NORMDIST(E439,'HS Calculations'!F$66,'HS Calculations'!G$66/4,FALSE)+NORMDIST(E439,'HS Calculations'!F$67,'HS Calculations'!G$67/4,FALSE)</f>
        <v>2.8670336745395026E-66</v>
      </c>
      <c r="G439" s="102">
        <f>NORMDIST(E439,'HS Calculations'!F$68,'HS Calculations'!G$68/4,FALSE)+NORMDIST(E439,'HS Calculations'!F$69,'HS Calculations'!G$69/4,FALSE)+NORMDIST(E439,'HS Calculations'!F$70,'HS Calculations'!G$70/4,FALSE)+NORMDIST(E439,'HS Calculations'!F$71,'HS Calculations'!G$71/4,FALSE)</f>
        <v>1.6855504198052291E-28</v>
      </c>
      <c r="H439" s="161"/>
      <c r="I439" s="161"/>
      <c r="J439" s="161"/>
      <c r="K439" s="161"/>
      <c r="L439" s="161"/>
      <c r="M439" s="161"/>
      <c r="N439" s="161"/>
      <c r="O439" s="161"/>
      <c r="P439" s="161"/>
      <c r="Q439" s="161"/>
      <c r="R439" s="161"/>
      <c r="S439" s="161"/>
      <c r="T439" s="161"/>
      <c r="U439" s="161"/>
      <c r="V439" s="161"/>
      <c r="W439" s="161"/>
      <c r="X439" s="161"/>
    </row>
    <row r="440" spans="1:24" x14ac:dyDescent="0.55000000000000004">
      <c r="A440" s="161"/>
      <c r="B440" s="161"/>
      <c r="C440" s="161"/>
      <c r="D440" s="95">
        <v>352</v>
      </c>
      <c r="E440" s="96">
        <f t="shared" si="29"/>
        <v>21.12</v>
      </c>
      <c r="F440" s="96">
        <f>NORMDIST(E440,'HS Calculations'!F$63,'HS Calculations'!G$63/4,FALSE)+NORMDIST(E440,'HS Calculations'!F$64,'HS Calculations'!G$64/4,FALSE)+NORMDIST(E440,'HS Calculations'!F$65,'HS Calculations'!G$65/4,FALSE)+NORMDIST(E440,'HS Calculations'!F$66,'HS Calculations'!G$66/4,FALSE)+NORMDIST(E440,'HS Calculations'!F$67,'HS Calculations'!G$67/4,FALSE)</f>
        <v>3.9718633771383571E-65</v>
      </c>
      <c r="G440" s="102">
        <f>NORMDIST(E440,'HS Calculations'!F$68,'HS Calculations'!G$68/4,FALSE)+NORMDIST(E440,'HS Calculations'!F$69,'HS Calculations'!G$69/4,FALSE)+NORMDIST(E440,'HS Calculations'!F$70,'HS Calculations'!G$70/4,FALSE)+NORMDIST(E440,'HS Calculations'!F$71,'HS Calculations'!G$71/4,FALSE)</f>
        <v>1.1281129691520548E-27</v>
      </c>
      <c r="H440" s="161"/>
      <c r="I440" s="161"/>
      <c r="J440" s="161"/>
      <c r="K440" s="161"/>
      <c r="L440" s="161"/>
      <c r="M440" s="161"/>
      <c r="N440" s="161"/>
      <c r="O440" s="161"/>
      <c r="P440" s="161"/>
      <c r="Q440" s="161"/>
      <c r="R440" s="161"/>
      <c r="S440" s="161"/>
      <c r="T440" s="161"/>
      <c r="U440" s="161"/>
      <c r="V440" s="161"/>
      <c r="W440" s="161"/>
      <c r="X440" s="161"/>
    </row>
    <row r="441" spans="1:24" x14ac:dyDescent="0.55000000000000004">
      <c r="A441" s="161"/>
      <c r="B441" s="161"/>
      <c r="C441" s="161"/>
      <c r="D441" s="95">
        <v>353</v>
      </c>
      <c r="E441" s="96">
        <f t="shared" si="29"/>
        <v>21.18</v>
      </c>
      <c r="F441" s="96">
        <f>NORMDIST(E441,'HS Calculations'!F$63,'HS Calculations'!G$63/4,FALSE)+NORMDIST(E441,'HS Calculations'!F$64,'HS Calculations'!G$64/4,FALSE)+NORMDIST(E441,'HS Calculations'!F$65,'HS Calculations'!G$65/4,FALSE)+NORMDIST(E441,'HS Calculations'!F$66,'HS Calculations'!G$66/4,FALSE)+NORMDIST(E441,'HS Calculations'!F$67,'HS Calculations'!G$67/4,FALSE)</f>
        <v>5.3768463376747269E-64</v>
      </c>
      <c r="G441" s="102">
        <f>NORMDIST(E441,'HS Calculations'!F$68,'HS Calculations'!G$68/4,FALSE)+NORMDIST(E441,'HS Calculations'!F$69,'HS Calculations'!G$69/4,FALSE)+NORMDIST(E441,'HS Calculations'!F$70,'HS Calculations'!G$70/4,FALSE)+NORMDIST(E441,'HS Calculations'!F$71,'HS Calculations'!G$71/4,FALSE)</f>
        <v>7.3371845472872353E-27</v>
      </c>
      <c r="H441" s="161"/>
      <c r="I441" s="161"/>
      <c r="J441" s="161"/>
      <c r="K441" s="161"/>
      <c r="L441" s="161"/>
      <c r="M441" s="161"/>
      <c r="N441" s="161"/>
      <c r="O441" s="161"/>
      <c r="P441" s="161"/>
      <c r="Q441" s="161"/>
      <c r="R441" s="161"/>
      <c r="S441" s="161"/>
      <c r="T441" s="161"/>
      <c r="U441" s="161"/>
      <c r="V441" s="161"/>
      <c r="W441" s="161"/>
      <c r="X441" s="161"/>
    </row>
    <row r="442" spans="1:24" x14ac:dyDescent="0.55000000000000004">
      <c r="A442" s="161"/>
      <c r="B442" s="161"/>
      <c r="C442" s="161"/>
      <c r="D442" s="95">
        <v>354</v>
      </c>
      <c r="E442" s="96">
        <f t="shared" si="29"/>
        <v>21.24</v>
      </c>
      <c r="F442" s="96">
        <f>NORMDIST(E442,'HS Calculations'!F$63,'HS Calculations'!G$63/4,FALSE)+NORMDIST(E442,'HS Calculations'!F$64,'HS Calculations'!G$64/4,FALSE)+NORMDIST(E442,'HS Calculations'!F$65,'HS Calculations'!G$65/4,FALSE)+NORMDIST(E442,'HS Calculations'!F$66,'HS Calculations'!G$66/4,FALSE)+NORMDIST(E442,'HS Calculations'!F$67,'HS Calculations'!G$67/4,FALSE)</f>
        <v>7.1126717318539799E-63</v>
      </c>
      <c r="G442" s="102">
        <f>NORMDIST(E442,'HS Calculations'!F$68,'HS Calculations'!G$68/4,FALSE)+NORMDIST(E442,'HS Calculations'!F$69,'HS Calculations'!G$69/4,FALSE)+NORMDIST(E442,'HS Calculations'!F$70,'HS Calculations'!G$70/4,FALSE)+NORMDIST(E442,'HS Calculations'!F$71,'HS Calculations'!G$71/4,FALSE)</f>
        <v>4.6373758940829263E-26</v>
      </c>
      <c r="H442" s="161"/>
      <c r="I442" s="161"/>
      <c r="J442" s="161"/>
      <c r="K442" s="161"/>
      <c r="L442" s="161"/>
      <c r="M442" s="161"/>
      <c r="N442" s="161"/>
      <c r="O442" s="161"/>
      <c r="P442" s="161"/>
      <c r="Q442" s="161"/>
      <c r="R442" s="161"/>
      <c r="S442" s="161"/>
      <c r="T442" s="161"/>
      <c r="U442" s="161"/>
      <c r="V442" s="161"/>
      <c r="W442" s="161"/>
      <c r="X442" s="161"/>
    </row>
    <row r="443" spans="1:24" x14ac:dyDescent="0.55000000000000004">
      <c r="A443" s="161"/>
      <c r="B443" s="161"/>
      <c r="C443" s="161"/>
      <c r="D443" s="95">
        <v>355</v>
      </c>
      <c r="E443" s="96">
        <f t="shared" si="29"/>
        <v>21.3</v>
      </c>
      <c r="F443" s="96">
        <f>NORMDIST(E443,'HS Calculations'!F$63,'HS Calculations'!G$63/4,FALSE)+NORMDIST(E443,'HS Calculations'!F$64,'HS Calculations'!G$64/4,FALSE)+NORMDIST(E443,'HS Calculations'!F$65,'HS Calculations'!G$65/4,FALSE)+NORMDIST(E443,'HS Calculations'!F$66,'HS Calculations'!G$66/4,FALSE)+NORMDIST(E443,'HS Calculations'!F$67,'HS Calculations'!G$67/4,FALSE)</f>
        <v>9.1941105611658674E-62</v>
      </c>
      <c r="G443" s="102">
        <f>NORMDIST(E443,'HS Calculations'!F$68,'HS Calculations'!G$68/4,FALSE)+NORMDIST(E443,'HS Calculations'!F$69,'HS Calculations'!G$69/4,FALSE)+NORMDIST(E443,'HS Calculations'!F$70,'HS Calculations'!G$70/4,FALSE)+NORMDIST(E443,'HS Calculations'!F$71,'HS Calculations'!G$71/4,FALSE)</f>
        <v>2.848270057040587E-25</v>
      </c>
      <c r="H443" s="161"/>
      <c r="I443" s="161"/>
      <c r="J443" s="161"/>
      <c r="K443" s="161"/>
      <c r="L443" s="161"/>
      <c r="M443" s="161"/>
      <c r="N443" s="161"/>
      <c r="O443" s="161"/>
      <c r="P443" s="161"/>
      <c r="Q443" s="161"/>
      <c r="R443" s="161"/>
      <c r="S443" s="161"/>
      <c r="T443" s="161"/>
      <c r="U443" s="161"/>
      <c r="V443" s="161"/>
      <c r="W443" s="161"/>
      <c r="X443" s="161"/>
    </row>
    <row r="444" spans="1:24" x14ac:dyDescent="0.55000000000000004">
      <c r="A444" s="161"/>
      <c r="B444" s="161"/>
      <c r="C444" s="161"/>
      <c r="D444" s="95">
        <v>356</v>
      </c>
      <c r="E444" s="96">
        <f t="shared" si="29"/>
        <v>21.36</v>
      </c>
      <c r="F444" s="96">
        <f>NORMDIST(E444,'HS Calculations'!F$63,'HS Calculations'!G$63/4,FALSE)+NORMDIST(E444,'HS Calculations'!F$64,'HS Calculations'!G$64/4,FALSE)+NORMDIST(E444,'HS Calculations'!F$65,'HS Calculations'!G$65/4,FALSE)+NORMDIST(E444,'HS Calculations'!F$66,'HS Calculations'!G$66/4,FALSE)+NORMDIST(E444,'HS Calculations'!F$67,'HS Calculations'!G$67/4,FALSE)</f>
        <v>1.161337620638476E-60</v>
      </c>
      <c r="G444" s="102">
        <f>NORMDIST(E444,'HS Calculations'!F$68,'HS Calculations'!G$68/4,FALSE)+NORMDIST(E444,'HS Calculations'!F$69,'HS Calculations'!G$69/4,FALSE)+NORMDIST(E444,'HS Calculations'!F$70,'HS Calculations'!G$70/4,FALSE)+NORMDIST(E444,'HS Calculations'!F$71,'HS Calculations'!G$71/4,FALSE)</f>
        <v>1.7000278463993675E-24</v>
      </c>
      <c r="H444" s="161"/>
      <c r="I444" s="161"/>
      <c r="J444" s="161"/>
      <c r="K444" s="161"/>
      <c r="L444" s="161"/>
      <c r="M444" s="161"/>
      <c r="N444" s="161"/>
      <c r="O444" s="161"/>
      <c r="P444" s="161"/>
      <c r="Q444" s="161"/>
      <c r="R444" s="161"/>
      <c r="S444" s="161"/>
      <c r="T444" s="161"/>
      <c r="U444" s="161"/>
      <c r="V444" s="161"/>
      <c r="W444" s="161"/>
      <c r="X444" s="161"/>
    </row>
    <row r="445" spans="1:24" x14ac:dyDescent="0.55000000000000004">
      <c r="A445" s="161"/>
      <c r="B445" s="161"/>
      <c r="C445" s="161"/>
      <c r="D445" s="95">
        <v>357</v>
      </c>
      <c r="E445" s="96">
        <f t="shared" si="29"/>
        <v>21.42</v>
      </c>
      <c r="F445" s="96">
        <f>NORMDIST(E445,'HS Calculations'!F$63,'HS Calculations'!G$63/4,FALSE)+NORMDIST(E445,'HS Calculations'!F$64,'HS Calculations'!G$64/4,FALSE)+NORMDIST(E445,'HS Calculations'!F$65,'HS Calculations'!G$65/4,FALSE)+NORMDIST(E445,'HS Calculations'!F$66,'HS Calculations'!G$66/4,FALSE)+NORMDIST(E445,'HS Calculations'!F$67,'HS Calculations'!G$67/4,FALSE)</f>
        <v>1.4334385642890981E-59</v>
      </c>
      <c r="G445" s="102">
        <f>NORMDIST(E445,'HS Calculations'!F$68,'HS Calculations'!G$68/4,FALSE)+NORMDIST(E445,'HS Calculations'!F$69,'HS Calculations'!G$69/4,FALSE)+NORMDIST(E445,'HS Calculations'!F$70,'HS Calculations'!G$70/4,FALSE)+NORMDIST(E445,'HS Calculations'!F$71,'HS Calculations'!G$71/4,FALSE)</f>
        <v>9.8604540309168213E-24</v>
      </c>
      <c r="H445" s="161"/>
      <c r="I445" s="161"/>
      <c r="J445" s="161"/>
      <c r="K445" s="161"/>
      <c r="L445" s="161"/>
      <c r="M445" s="161"/>
      <c r="N445" s="161"/>
      <c r="O445" s="161"/>
      <c r="P445" s="161"/>
      <c r="Q445" s="161"/>
      <c r="R445" s="161"/>
      <c r="S445" s="161"/>
      <c r="T445" s="161"/>
      <c r="U445" s="161"/>
      <c r="V445" s="161"/>
      <c r="W445" s="161"/>
      <c r="X445" s="161"/>
    </row>
    <row r="446" spans="1:24" x14ac:dyDescent="0.55000000000000004">
      <c r="A446" s="161"/>
      <c r="B446" s="161"/>
      <c r="C446" s="161"/>
      <c r="D446" s="95">
        <v>358</v>
      </c>
      <c r="E446" s="96">
        <f t="shared" si="29"/>
        <v>21.48</v>
      </c>
      <c r="F446" s="96">
        <f>NORMDIST(E446,'HS Calculations'!F$63,'HS Calculations'!G$63/4,FALSE)+NORMDIST(E446,'HS Calculations'!F$64,'HS Calculations'!G$64/4,FALSE)+NORMDIST(E446,'HS Calculations'!F$65,'HS Calculations'!G$65/4,FALSE)+NORMDIST(E446,'HS Calculations'!F$66,'HS Calculations'!G$66/4,FALSE)+NORMDIST(E446,'HS Calculations'!F$67,'HS Calculations'!G$67/4,FALSE)</f>
        <v>1.7289064320777441E-58</v>
      </c>
      <c r="G446" s="102">
        <f>NORMDIST(E446,'HS Calculations'!F$68,'HS Calculations'!G$68/4,FALSE)+NORMDIST(E446,'HS Calculations'!F$69,'HS Calculations'!G$69/4,FALSE)+NORMDIST(E446,'HS Calculations'!F$70,'HS Calculations'!G$70/4,FALSE)+NORMDIST(E446,'HS Calculations'!F$71,'HS Calculations'!G$71/4,FALSE)</f>
        <v>5.5578112957644952E-23</v>
      </c>
      <c r="H446" s="161"/>
      <c r="I446" s="161"/>
      <c r="J446" s="161"/>
      <c r="K446" s="161"/>
      <c r="L446" s="161"/>
      <c r="M446" s="161"/>
      <c r="N446" s="161"/>
      <c r="O446" s="161"/>
      <c r="P446" s="161"/>
      <c r="Q446" s="161"/>
      <c r="R446" s="161"/>
      <c r="S446" s="161"/>
      <c r="T446" s="161"/>
      <c r="U446" s="161"/>
      <c r="V446" s="161"/>
      <c r="W446" s="161"/>
      <c r="X446" s="161"/>
    </row>
    <row r="447" spans="1:24" x14ac:dyDescent="0.55000000000000004">
      <c r="A447" s="161"/>
      <c r="B447" s="161"/>
      <c r="C447" s="161"/>
      <c r="D447" s="95">
        <v>359</v>
      </c>
      <c r="E447" s="96">
        <f t="shared" si="29"/>
        <v>21.54</v>
      </c>
      <c r="F447" s="96">
        <f>NORMDIST(E447,'HS Calculations'!F$63,'HS Calculations'!G$63/4,FALSE)+NORMDIST(E447,'HS Calculations'!F$64,'HS Calculations'!G$64/4,FALSE)+NORMDIST(E447,'HS Calculations'!F$65,'HS Calculations'!G$65/4,FALSE)+NORMDIST(E447,'HS Calculations'!F$66,'HS Calculations'!G$66/4,FALSE)+NORMDIST(E447,'HS Calculations'!F$67,'HS Calculations'!G$67/4,FALSE)</f>
        <v>2.0376787300004789E-57</v>
      </c>
      <c r="G447" s="102">
        <f>NORMDIST(E447,'HS Calculations'!F$68,'HS Calculations'!G$68/4,FALSE)+NORMDIST(E447,'HS Calculations'!F$69,'HS Calculations'!G$69/4,FALSE)+NORMDIST(E447,'HS Calculations'!F$70,'HS Calculations'!G$70/4,FALSE)+NORMDIST(E447,'HS Calculations'!F$71,'HS Calculations'!G$71/4,FALSE)</f>
        <v>3.0442245793066988E-22</v>
      </c>
      <c r="H447" s="161"/>
      <c r="I447" s="161"/>
      <c r="J447" s="161"/>
      <c r="K447" s="161"/>
      <c r="L447" s="161"/>
      <c r="M447" s="161"/>
      <c r="N447" s="161"/>
      <c r="O447" s="161"/>
      <c r="P447" s="161"/>
      <c r="Q447" s="161"/>
      <c r="R447" s="161"/>
      <c r="S447" s="161"/>
      <c r="T447" s="161"/>
      <c r="U447" s="161"/>
      <c r="V447" s="161"/>
      <c r="W447" s="161"/>
      <c r="X447" s="161"/>
    </row>
    <row r="448" spans="1:24" x14ac:dyDescent="0.55000000000000004">
      <c r="A448" s="161"/>
      <c r="B448" s="161"/>
      <c r="C448" s="161"/>
      <c r="D448" s="95">
        <v>360</v>
      </c>
      <c r="E448" s="96">
        <f t="shared" si="29"/>
        <v>21.6</v>
      </c>
      <c r="F448" s="96">
        <f>NORMDIST(E448,'HS Calculations'!F$63,'HS Calculations'!G$63/4,FALSE)+NORMDIST(E448,'HS Calculations'!F$64,'HS Calculations'!G$64/4,FALSE)+NORMDIST(E448,'HS Calculations'!F$65,'HS Calculations'!G$65/4,FALSE)+NORMDIST(E448,'HS Calculations'!F$66,'HS Calculations'!G$66/4,FALSE)+NORMDIST(E448,'HS Calculations'!F$67,'HS Calculations'!G$67/4,FALSE)</f>
        <v>2.3467766082775487E-56</v>
      </c>
      <c r="G448" s="102">
        <f>NORMDIST(E448,'HS Calculations'!F$68,'HS Calculations'!G$68/4,FALSE)+NORMDIST(E448,'HS Calculations'!F$69,'HS Calculations'!G$69/4,FALSE)+NORMDIST(E448,'HS Calculations'!F$70,'HS Calculations'!G$70/4,FALSE)+NORMDIST(E448,'HS Calculations'!F$71,'HS Calculations'!G$71/4,FALSE)</f>
        <v>1.6203751936960273E-21</v>
      </c>
      <c r="H448" s="161"/>
      <c r="I448" s="161"/>
      <c r="J448" s="161"/>
      <c r="K448" s="161"/>
      <c r="L448" s="161"/>
      <c r="M448" s="161"/>
      <c r="N448" s="161"/>
      <c r="O448" s="161"/>
      <c r="P448" s="161"/>
      <c r="Q448" s="161"/>
      <c r="R448" s="161"/>
      <c r="S448" s="161"/>
      <c r="T448" s="161"/>
      <c r="U448" s="161"/>
      <c r="V448" s="161"/>
      <c r="W448" s="161"/>
      <c r="X448" s="161"/>
    </row>
    <row r="449" spans="1:24" x14ac:dyDescent="0.55000000000000004">
      <c r="A449" s="161"/>
      <c r="B449" s="161"/>
      <c r="C449" s="161"/>
      <c r="D449" s="95">
        <v>361</v>
      </c>
      <c r="E449" s="96">
        <f t="shared" si="29"/>
        <v>21.66</v>
      </c>
      <c r="F449" s="96">
        <f>NORMDIST(E449,'HS Calculations'!F$63,'HS Calculations'!G$63/4,FALSE)+NORMDIST(E449,'HS Calculations'!F$64,'HS Calculations'!G$64/4,FALSE)+NORMDIST(E449,'HS Calculations'!F$65,'HS Calculations'!G$65/4,FALSE)+NORMDIST(E449,'HS Calculations'!F$66,'HS Calculations'!G$66/4,FALSE)+NORMDIST(E449,'HS Calculations'!F$67,'HS Calculations'!G$67/4,FALSE)</f>
        <v>2.6410681363289155E-55</v>
      </c>
      <c r="G449" s="102">
        <f>NORMDIST(E449,'HS Calculations'!F$68,'HS Calculations'!G$68/4,FALSE)+NORMDIST(E449,'HS Calculations'!F$69,'HS Calculations'!G$69/4,FALSE)+NORMDIST(E449,'HS Calculations'!F$70,'HS Calculations'!G$70/4,FALSE)+NORMDIST(E449,'HS Calculations'!F$71,'HS Calculations'!G$71/4,FALSE)</f>
        <v>8.3814757048362623E-21</v>
      </c>
      <c r="H449" s="161"/>
      <c r="I449" s="161"/>
      <c r="J449" s="161"/>
      <c r="K449" s="161"/>
      <c r="L449" s="161"/>
      <c r="M449" s="161"/>
      <c r="N449" s="161"/>
      <c r="O449" s="161"/>
      <c r="P449" s="161"/>
      <c r="Q449" s="161"/>
      <c r="R449" s="161"/>
      <c r="S449" s="161"/>
      <c r="T449" s="161"/>
      <c r="U449" s="161"/>
      <c r="V449" s="161"/>
      <c r="W449" s="161"/>
      <c r="X449" s="161"/>
    </row>
    <row r="450" spans="1:24" x14ac:dyDescent="0.55000000000000004">
      <c r="A450" s="161"/>
      <c r="B450" s="161"/>
      <c r="C450" s="161"/>
      <c r="D450" s="95">
        <v>362</v>
      </c>
      <c r="E450" s="96">
        <f t="shared" si="29"/>
        <v>21.72</v>
      </c>
      <c r="F450" s="96">
        <f>NORMDIST(E450,'HS Calculations'!F$63,'HS Calculations'!G$63/4,FALSE)+NORMDIST(E450,'HS Calculations'!F$64,'HS Calculations'!G$64/4,FALSE)+NORMDIST(E450,'HS Calculations'!F$65,'HS Calculations'!G$65/4,FALSE)+NORMDIST(E450,'HS Calculations'!F$66,'HS Calculations'!G$66/4,FALSE)+NORMDIST(E450,'HS Calculations'!F$67,'HS Calculations'!G$67/4,FALSE)</f>
        <v>2.9044190520986254E-54</v>
      </c>
      <c r="G450" s="102">
        <f>NORMDIST(E450,'HS Calculations'!F$68,'HS Calculations'!G$68/4,FALSE)+NORMDIST(E450,'HS Calculations'!F$69,'HS Calculations'!G$69/4,FALSE)+NORMDIST(E450,'HS Calculations'!F$70,'HS Calculations'!G$70/4,FALSE)+NORMDIST(E450,'HS Calculations'!F$71,'HS Calculations'!G$71/4,FALSE)</f>
        <v>4.2129994431279352E-20</v>
      </c>
      <c r="H450" s="161"/>
      <c r="I450" s="161"/>
      <c r="J450" s="161"/>
      <c r="K450" s="161"/>
      <c r="L450" s="161"/>
      <c r="M450" s="161"/>
      <c r="N450" s="161"/>
      <c r="O450" s="161"/>
      <c r="P450" s="161"/>
      <c r="Q450" s="161"/>
      <c r="R450" s="161"/>
      <c r="S450" s="161"/>
      <c r="T450" s="161"/>
      <c r="U450" s="161"/>
      <c r="V450" s="161"/>
      <c r="W450" s="161"/>
      <c r="X450" s="161"/>
    </row>
    <row r="451" spans="1:24" x14ac:dyDescent="0.55000000000000004">
      <c r="A451" s="161"/>
      <c r="B451" s="161"/>
      <c r="C451" s="161"/>
      <c r="D451" s="95">
        <v>363</v>
      </c>
      <c r="E451" s="96">
        <f t="shared" si="29"/>
        <v>21.78</v>
      </c>
      <c r="F451" s="96">
        <f>NORMDIST(E451,'HS Calculations'!F$63,'HS Calculations'!G$63/4,FALSE)+NORMDIST(E451,'HS Calculations'!F$64,'HS Calculations'!G$64/4,FALSE)+NORMDIST(E451,'HS Calculations'!F$65,'HS Calculations'!G$65/4,FALSE)+NORMDIST(E451,'HS Calculations'!F$66,'HS Calculations'!G$66/4,FALSE)+NORMDIST(E451,'HS Calculations'!F$67,'HS Calculations'!G$67/4,FALSE)</f>
        <v>3.1211221417117686E-53</v>
      </c>
      <c r="G451" s="102">
        <f>NORMDIST(E451,'HS Calculations'!F$68,'HS Calculations'!G$68/4,FALSE)+NORMDIST(E451,'HS Calculations'!F$69,'HS Calculations'!G$69/4,FALSE)+NORMDIST(E451,'HS Calculations'!F$70,'HS Calculations'!G$70/4,FALSE)+NORMDIST(E451,'HS Calculations'!F$71,'HS Calculations'!G$71/4,FALSE)</f>
        <v>2.0579192029656034E-19</v>
      </c>
      <c r="H451" s="161"/>
      <c r="I451" s="161"/>
      <c r="J451" s="161"/>
      <c r="K451" s="161"/>
      <c r="L451" s="161"/>
      <c r="M451" s="161"/>
      <c r="N451" s="161"/>
      <c r="O451" s="161"/>
      <c r="P451" s="161"/>
      <c r="Q451" s="161"/>
      <c r="R451" s="161"/>
      <c r="S451" s="161"/>
      <c r="T451" s="161"/>
      <c r="U451" s="161"/>
      <c r="V451" s="161"/>
      <c r="W451" s="161"/>
      <c r="X451" s="161"/>
    </row>
    <row r="452" spans="1:24" x14ac:dyDescent="0.55000000000000004">
      <c r="A452" s="161"/>
      <c r="B452" s="161"/>
      <c r="C452" s="161"/>
      <c r="D452" s="95">
        <v>364</v>
      </c>
      <c r="E452" s="96">
        <f t="shared" si="29"/>
        <v>21.84</v>
      </c>
      <c r="F452" s="96">
        <f>NORMDIST(E452,'HS Calculations'!F$63,'HS Calculations'!G$63/4,FALSE)+NORMDIST(E452,'HS Calculations'!F$64,'HS Calculations'!G$64/4,FALSE)+NORMDIST(E452,'HS Calculations'!F$65,'HS Calculations'!G$65/4,FALSE)+NORMDIST(E452,'HS Calculations'!F$66,'HS Calculations'!G$66/4,FALSE)+NORMDIST(E452,'HS Calculations'!F$67,'HS Calculations'!G$67/4,FALSE)</f>
        <v>3.2774348601527876E-52</v>
      </c>
      <c r="G452" s="102">
        <f>NORMDIST(E452,'HS Calculations'!F$68,'HS Calculations'!G$68/4,FALSE)+NORMDIST(E452,'HS Calculations'!F$69,'HS Calculations'!G$69/4,FALSE)+NORMDIST(E452,'HS Calculations'!F$70,'HS Calculations'!G$70/4,FALSE)+NORMDIST(E452,'HS Calculations'!F$71,'HS Calculations'!G$71/4,FALSE)</f>
        <v>9.7685756563648823E-19</v>
      </c>
      <c r="H452" s="161"/>
      <c r="I452" s="161"/>
      <c r="J452" s="161"/>
      <c r="K452" s="161"/>
      <c r="L452" s="161"/>
      <c r="M452" s="161"/>
      <c r="N452" s="161"/>
      <c r="O452" s="161"/>
      <c r="P452" s="161"/>
      <c r="Q452" s="161"/>
      <c r="R452" s="161"/>
      <c r="S452" s="161"/>
      <c r="T452" s="161"/>
      <c r="U452" s="161"/>
      <c r="V452" s="161"/>
      <c r="W452" s="161"/>
      <c r="X452" s="161"/>
    </row>
    <row r="453" spans="1:24" x14ac:dyDescent="0.55000000000000004">
      <c r="A453" s="161"/>
      <c r="B453" s="161"/>
      <c r="C453" s="161"/>
      <c r="D453" s="95">
        <v>365</v>
      </c>
      <c r="E453" s="96">
        <f t="shared" si="29"/>
        <v>21.9</v>
      </c>
      <c r="F453" s="96">
        <f>NORMDIST(E453,'HS Calculations'!F$63,'HS Calculations'!G$63/4,FALSE)+NORMDIST(E453,'HS Calculations'!F$64,'HS Calculations'!G$64/4,FALSE)+NORMDIST(E453,'HS Calculations'!F$65,'HS Calculations'!G$65/4,FALSE)+NORMDIST(E453,'HS Calculations'!F$66,'HS Calculations'!G$66/4,FALSE)+NORMDIST(E453,'HS Calculations'!F$67,'HS Calculations'!G$67/4,FALSE)</f>
        <v>3.3630179799557695E-51</v>
      </c>
      <c r="G453" s="102">
        <f>NORMDIST(E453,'HS Calculations'!F$68,'HS Calculations'!G$68/4,FALSE)+NORMDIST(E453,'HS Calculations'!F$69,'HS Calculations'!G$69/4,FALSE)+NORMDIST(E453,'HS Calculations'!F$70,'HS Calculations'!G$70/4,FALSE)+NORMDIST(E453,'HS Calculations'!F$71,'HS Calculations'!G$71/4,FALSE)</f>
        <v>4.5060932602188942E-18</v>
      </c>
      <c r="H453" s="161"/>
      <c r="I453" s="161"/>
      <c r="J453" s="161"/>
      <c r="K453" s="161"/>
      <c r="L453" s="161"/>
      <c r="M453" s="161"/>
      <c r="N453" s="161"/>
      <c r="O453" s="161"/>
      <c r="P453" s="161"/>
      <c r="Q453" s="161"/>
      <c r="R453" s="161"/>
      <c r="S453" s="161"/>
      <c r="T453" s="161"/>
      <c r="U453" s="161"/>
      <c r="V453" s="161"/>
      <c r="W453" s="161"/>
      <c r="X453" s="161"/>
    </row>
    <row r="454" spans="1:24" x14ac:dyDescent="0.55000000000000004">
      <c r="A454" s="161"/>
      <c r="B454" s="161"/>
      <c r="C454" s="161"/>
      <c r="D454" s="95">
        <v>366</v>
      </c>
      <c r="E454" s="96">
        <f t="shared" si="29"/>
        <v>21.96</v>
      </c>
      <c r="F454" s="96">
        <f>NORMDIST(E454,'HS Calculations'!F$63,'HS Calculations'!G$63/4,FALSE)+NORMDIST(E454,'HS Calculations'!F$64,'HS Calculations'!G$64/4,FALSE)+NORMDIST(E454,'HS Calculations'!F$65,'HS Calculations'!G$65/4,FALSE)+NORMDIST(E454,'HS Calculations'!F$66,'HS Calculations'!G$66/4,FALSE)+NORMDIST(E454,'HS Calculations'!F$67,'HS Calculations'!G$67/4,FALSE)</f>
        <v>3.3720664643488378E-50</v>
      </c>
      <c r="G454" s="102">
        <f>NORMDIST(E454,'HS Calculations'!F$68,'HS Calculations'!G$68/4,FALSE)+NORMDIST(E454,'HS Calculations'!F$69,'HS Calculations'!G$69/4,FALSE)+NORMDIST(E454,'HS Calculations'!F$70,'HS Calculations'!G$70/4,FALSE)+NORMDIST(E454,'HS Calculations'!F$71,'HS Calculations'!G$71/4,FALSE)</f>
        <v>2.0199243937643513E-17</v>
      </c>
      <c r="H454" s="161"/>
      <c r="I454" s="161"/>
      <c r="J454" s="161"/>
      <c r="K454" s="161"/>
      <c r="L454" s="161"/>
      <c r="M454" s="161"/>
      <c r="N454" s="161"/>
      <c r="O454" s="161"/>
      <c r="P454" s="161"/>
      <c r="Q454" s="161"/>
      <c r="R454" s="161"/>
      <c r="S454" s="161"/>
      <c r="T454" s="161"/>
      <c r="U454" s="161"/>
      <c r="V454" s="161"/>
      <c r="W454" s="161"/>
      <c r="X454" s="161"/>
    </row>
    <row r="455" spans="1:24" x14ac:dyDescent="0.55000000000000004">
      <c r="A455" s="161"/>
      <c r="B455" s="161"/>
      <c r="C455" s="161"/>
      <c r="D455" s="95">
        <v>367</v>
      </c>
      <c r="E455" s="96">
        <f t="shared" si="29"/>
        <v>22.02</v>
      </c>
      <c r="F455" s="96">
        <f>NORMDIST(E455,'HS Calculations'!F$63,'HS Calculations'!G$63/4,FALSE)+NORMDIST(E455,'HS Calculations'!F$64,'HS Calculations'!G$64/4,FALSE)+NORMDIST(E455,'HS Calculations'!F$65,'HS Calculations'!G$65/4,FALSE)+NORMDIST(E455,'HS Calculations'!F$66,'HS Calculations'!G$66/4,FALSE)+NORMDIST(E455,'HS Calculations'!F$67,'HS Calculations'!G$67/4,FALSE)</f>
        <v>3.3039607497620271E-49</v>
      </c>
      <c r="G455" s="102">
        <f>NORMDIST(E455,'HS Calculations'!F$68,'HS Calculations'!G$68/4,FALSE)+NORMDIST(E455,'HS Calculations'!F$69,'HS Calculations'!G$69/4,FALSE)+NORMDIST(E455,'HS Calculations'!F$70,'HS Calculations'!G$70/4,FALSE)+NORMDIST(E455,'HS Calculations'!F$71,'HS Calculations'!G$71/4,FALSE)</f>
        <v>8.7990555381582151E-17</v>
      </c>
      <c r="H455" s="161"/>
      <c r="I455" s="161"/>
      <c r="J455" s="161"/>
      <c r="K455" s="161"/>
      <c r="L455" s="161"/>
      <c r="M455" s="161"/>
      <c r="N455" s="161"/>
      <c r="O455" s="161"/>
      <c r="P455" s="161"/>
      <c r="Q455" s="161"/>
      <c r="R455" s="161"/>
      <c r="S455" s="161"/>
      <c r="T455" s="161"/>
      <c r="U455" s="161"/>
      <c r="V455" s="161"/>
      <c r="W455" s="161"/>
      <c r="X455" s="161"/>
    </row>
    <row r="456" spans="1:24" x14ac:dyDescent="0.55000000000000004">
      <c r="A456" s="161"/>
      <c r="B456" s="161"/>
      <c r="C456" s="161"/>
      <c r="D456" s="95">
        <v>368</v>
      </c>
      <c r="E456" s="96">
        <f t="shared" si="29"/>
        <v>22.08</v>
      </c>
      <c r="F456" s="96">
        <f>NORMDIST(E456,'HS Calculations'!F$63,'HS Calculations'!G$63/4,FALSE)+NORMDIST(E456,'HS Calculations'!F$64,'HS Calculations'!G$64/4,FALSE)+NORMDIST(E456,'HS Calculations'!F$65,'HS Calculations'!G$65/4,FALSE)+NORMDIST(E456,'HS Calculations'!F$66,'HS Calculations'!G$66/4,FALSE)+NORMDIST(E456,'HS Calculations'!F$67,'HS Calculations'!G$67/4,FALSE)</f>
        <v>3.1633369120255752E-48</v>
      </c>
      <c r="G456" s="102">
        <f>NORMDIST(E456,'HS Calculations'!F$68,'HS Calculations'!G$68/4,FALSE)+NORMDIST(E456,'HS Calculations'!F$69,'HS Calculations'!G$69/4,FALSE)+NORMDIST(E456,'HS Calculations'!F$70,'HS Calculations'!G$70/4,FALSE)+NORMDIST(E456,'HS Calculations'!F$71,'HS Calculations'!G$71/4,FALSE)</f>
        <v>3.7248004450620594E-16</v>
      </c>
      <c r="H456" s="161"/>
      <c r="I456" s="161"/>
      <c r="J456" s="161"/>
      <c r="K456" s="161"/>
      <c r="L456" s="161"/>
      <c r="M456" s="161"/>
      <c r="N456" s="161"/>
      <c r="O456" s="161"/>
      <c r="P456" s="161"/>
      <c r="Q456" s="161"/>
      <c r="R456" s="161"/>
      <c r="S456" s="161"/>
      <c r="T456" s="161"/>
      <c r="U456" s="161"/>
      <c r="V456" s="161"/>
      <c r="W456" s="161"/>
      <c r="X456" s="161"/>
    </row>
    <row r="457" spans="1:24" x14ac:dyDescent="0.55000000000000004">
      <c r="A457" s="161"/>
      <c r="B457" s="161"/>
      <c r="C457" s="161"/>
      <c r="D457" s="95">
        <v>369</v>
      </c>
      <c r="E457" s="96">
        <f t="shared" si="29"/>
        <v>22.14</v>
      </c>
      <c r="F457" s="96">
        <f>NORMDIST(E457,'HS Calculations'!F$63,'HS Calculations'!G$63/4,FALSE)+NORMDIST(E457,'HS Calculations'!F$64,'HS Calculations'!G$64/4,FALSE)+NORMDIST(E457,'HS Calculations'!F$65,'HS Calculations'!G$65/4,FALSE)+NORMDIST(E457,'HS Calculations'!F$66,'HS Calculations'!G$66/4,FALSE)+NORMDIST(E457,'HS Calculations'!F$67,'HS Calculations'!G$67/4,FALSE)</f>
        <v>2.9595646755512874E-47</v>
      </c>
      <c r="G457" s="102">
        <f>NORMDIST(E457,'HS Calculations'!F$68,'HS Calculations'!G$68/4,FALSE)+NORMDIST(E457,'HS Calculations'!F$69,'HS Calculations'!G$69/4,FALSE)+NORMDIST(E457,'HS Calculations'!F$70,'HS Calculations'!G$70/4,FALSE)+NORMDIST(E457,'HS Calculations'!F$71,'HS Calculations'!G$71/4,FALSE)</f>
        <v>1.5322723645034013E-15</v>
      </c>
      <c r="H457" s="161"/>
      <c r="I457" s="161"/>
      <c r="J457" s="161"/>
      <c r="K457" s="161"/>
      <c r="L457" s="161"/>
      <c r="M457" s="161"/>
      <c r="N457" s="161"/>
      <c r="O457" s="161"/>
      <c r="P457" s="161"/>
      <c r="Q457" s="161"/>
      <c r="R457" s="161"/>
      <c r="S457" s="161"/>
      <c r="T457" s="161"/>
      <c r="U457" s="161"/>
      <c r="V457" s="161"/>
      <c r="W457" s="161"/>
      <c r="X457" s="161"/>
    </row>
    <row r="458" spans="1:24" x14ac:dyDescent="0.55000000000000004">
      <c r="A458" s="161"/>
      <c r="B458" s="161"/>
      <c r="C458" s="161"/>
      <c r="D458" s="95">
        <v>370</v>
      </c>
      <c r="E458" s="96">
        <f t="shared" si="29"/>
        <v>22.2</v>
      </c>
      <c r="F458" s="96">
        <f>NORMDIST(E458,'HS Calculations'!F$63,'HS Calculations'!G$63/4,FALSE)+NORMDIST(E458,'HS Calculations'!F$64,'HS Calculations'!G$64/4,FALSE)+NORMDIST(E458,'HS Calculations'!F$65,'HS Calculations'!G$65/4,FALSE)+NORMDIST(E458,'HS Calculations'!F$66,'HS Calculations'!G$66/4,FALSE)+NORMDIST(E458,'HS Calculations'!F$67,'HS Calculations'!G$67/4,FALSE)</f>
        <v>2.7057149265645532E-46</v>
      </c>
      <c r="G458" s="102">
        <f>NORMDIST(E458,'HS Calculations'!F$68,'HS Calculations'!G$68/4,FALSE)+NORMDIST(E458,'HS Calculations'!F$69,'HS Calculations'!G$69/4,FALSE)+NORMDIST(E458,'HS Calculations'!F$70,'HS Calculations'!G$70/4,FALSE)+NORMDIST(E458,'HS Calculations'!F$71,'HS Calculations'!G$71/4,FALSE)</f>
        <v>6.1254067666743061E-15</v>
      </c>
      <c r="H458" s="161"/>
      <c r="I458" s="161"/>
      <c r="J458" s="161"/>
      <c r="K458" s="161"/>
      <c r="L458" s="161"/>
      <c r="M458" s="161"/>
      <c r="N458" s="161"/>
      <c r="O458" s="161"/>
      <c r="P458" s="161"/>
      <c r="Q458" s="161"/>
      <c r="R458" s="161"/>
      <c r="S458" s="161"/>
      <c r="T458" s="161"/>
      <c r="U458" s="161"/>
      <c r="V458" s="161"/>
      <c r="W458" s="161"/>
      <c r="X458" s="161"/>
    </row>
    <row r="459" spans="1:24" x14ac:dyDescent="0.55000000000000004">
      <c r="A459" s="161"/>
      <c r="B459" s="161"/>
      <c r="C459" s="161"/>
      <c r="D459" s="95">
        <v>371</v>
      </c>
      <c r="E459" s="96">
        <f t="shared" si="29"/>
        <v>22.26</v>
      </c>
      <c r="F459" s="96">
        <f>NORMDIST(E459,'HS Calculations'!F$63,'HS Calculations'!G$63/4,FALSE)+NORMDIST(E459,'HS Calculations'!F$64,'HS Calculations'!G$64/4,FALSE)+NORMDIST(E459,'HS Calculations'!F$65,'HS Calculations'!G$65/4,FALSE)+NORMDIST(E459,'HS Calculations'!F$66,'HS Calculations'!G$66/4,FALSE)+NORMDIST(E459,'HS Calculations'!F$67,'HS Calculations'!G$67/4,FALSE)</f>
        <v>2.4171747913046719E-45</v>
      </c>
      <c r="G459" s="102">
        <f>NORMDIST(E459,'HS Calculations'!F$68,'HS Calculations'!G$68/4,FALSE)+NORMDIST(E459,'HS Calculations'!F$69,'HS Calculations'!G$69/4,FALSE)+NORMDIST(E459,'HS Calculations'!F$70,'HS Calculations'!G$70/4,FALSE)+NORMDIST(E459,'HS Calculations'!F$71,'HS Calculations'!G$71/4,FALSE)</f>
        <v>2.3795777846574234E-14</v>
      </c>
      <c r="H459" s="161"/>
      <c r="I459" s="161"/>
      <c r="J459" s="161"/>
      <c r="K459" s="161"/>
      <c r="L459" s="161"/>
      <c r="M459" s="161"/>
      <c r="N459" s="161"/>
      <c r="O459" s="161"/>
      <c r="P459" s="161"/>
      <c r="Q459" s="161"/>
      <c r="R459" s="161"/>
      <c r="S459" s="161"/>
      <c r="T459" s="161"/>
      <c r="U459" s="161"/>
      <c r="V459" s="161"/>
      <c r="W459" s="161"/>
      <c r="X459" s="161"/>
    </row>
    <row r="460" spans="1:24" x14ac:dyDescent="0.55000000000000004">
      <c r="A460" s="161"/>
      <c r="B460" s="161"/>
      <c r="C460" s="161"/>
      <c r="D460" s="95">
        <v>372</v>
      </c>
      <c r="E460" s="96">
        <f t="shared" si="29"/>
        <v>22.32</v>
      </c>
      <c r="F460" s="96">
        <f>NORMDIST(E460,'HS Calculations'!F$63,'HS Calculations'!G$63/4,FALSE)+NORMDIST(E460,'HS Calculations'!F$64,'HS Calculations'!G$64/4,FALSE)+NORMDIST(E460,'HS Calculations'!F$65,'HS Calculations'!G$65/4,FALSE)+NORMDIST(E460,'HS Calculations'!F$66,'HS Calculations'!G$66/4,FALSE)+NORMDIST(E460,'HS Calculations'!F$67,'HS Calculations'!G$67/4,FALSE)</f>
        <v>2.110113867125361E-44</v>
      </c>
      <c r="G460" s="102">
        <f>NORMDIST(E460,'HS Calculations'!F$68,'HS Calculations'!G$68/4,FALSE)+NORMDIST(E460,'HS Calculations'!F$69,'HS Calculations'!G$69/4,FALSE)+NORMDIST(E460,'HS Calculations'!F$70,'HS Calculations'!G$70/4,FALSE)+NORMDIST(E460,'HS Calculations'!F$71,'HS Calculations'!G$71/4,FALSE)</f>
        <v>8.9831961833752633E-14</v>
      </c>
      <c r="H460" s="161"/>
      <c r="I460" s="161"/>
      <c r="J460" s="161"/>
      <c r="K460" s="161"/>
      <c r="L460" s="161"/>
      <c r="M460" s="161"/>
      <c r="N460" s="161"/>
      <c r="O460" s="161"/>
      <c r="P460" s="161"/>
      <c r="Q460" s="161"/>
      <c r="R460" s="161"/>
      <c r="S460" s="161"/>
      <c r="T460" s="161"/>
      <c r="U460" s="161"/>
      <c r="V460" s="161"/>
      <c r="W460" s="161"/>
      <c r="X460" s="161"/>
    </row>
    <row r="461" spans="1:24" x14ac:dyDescent="0.55000000000000004">
      <c r="A461" s="161"/>
      <c r="B461" s="161"/>
      <c r="C461" s="161"/>
      <c r="D461" s="95">
        <v>373</v>
      </c>
      <c r="E461" s="96">
        <f t="shared" si="29"/>
        <v>22.38</v>
      </c>
      <c r="F461" s="96">
        <f>NORMDIST(E461,'HS Calculations'!F$63,'HS Calculations'!G$63/4,FALSE)+NORMDIST(E461,'HS Calculations'!F$64,'HS Calculations'!G$64/4,FALSE)+NORMDIST(E461,'HS Calculations'!F$65,'HS Calculations'!G$65/4,FALSE)+NORMDIST(E461,'HS Calculations'!F$66,'HS Calculations'!G$66/4,FALSE)+NORMDIST(E461,'HS Calculations'!F$67,'HS Calculations'!G$67/4,FALSE)</f>
        <v>1.8000125918166937E-43</v>
      </c>
      <c r="G461" s="102">
        <f>NORMDIST(E461,'HS Calculations'!F$68,'HS Calculations'!G$68/4,FALSE)+NORMDIST(E461,'HS Calculations'!F$69,'HS Calculations'!G$69/4,FALSE)+NORMDIST(E461,'HS Calculations'!F$70,'HS Calculations'!G$70/4,FALSE)+NORMDIST(E461,'HS Calculations'!F$71,'HS Calculations'!G$71/4,FALSE)</f>
        <v>3.2955497302253007E-13</v>
      </c>
      <c r="H461" s="161"/>
      <c r="I461" s="161"/>
      <c r="J461" s="161"/>
      <c r="K461" s="161"/>
      <c r="L461" s="161"/>
      <c r="M461" s="161"/>
      <c r="N461" s="161"/>
      <c r="O461" s="161"/>
      <c r="P461" s="161"/>
      <c r="Q461" s="161"/>
      <c r="R461" s="161"/>
      <c r="S461" s="161"/>
      <c r="T461" s="161"/>
      <c r="U461" s="161"/>
      <c r="V461" s="161"/>
      <c r="W461" s="161"/>
      <c r="X461" s="161"/>
    </row>
    <row r="462" spans="1:24" x14ac:dyDescent="0.55000000000000004">
      <c r="A462" s="161"/>
      <c r="B462" s="161"/>
      <c r="C462" s="161"/>
      <c r="D462" s="95">
        <v>374</v>
      </c>
      <c r="E462" s="96">
        <f t="shared" si="29"/>
        <v>22.44</v>
      </c>
      <c r="F462" s="96">
        <f>NORMDIST(E462,'HS Calculations'!F$63,'HS Calculations'!G$63/4,FALSE)+NORMDIST(E462,'HS Calculations'!F$64,'HS Calculations'!G$64/4,FALSE)+NORMDIST(E462,'HS Calculations'!F$65,'HS Calculations'!G$65/4,FALSE)+NORMDIST(E462,'HS Calculations'!F$66,'HS Calculations'!G$66/4,FALSE)+NORMDIST(E462,'HS Calculations'!F$67,'HS Calculations'!G$67/4,FALSE)</f>
        <v>1.5004343953452873E-42</v>
      </c>
      <c r="G462" s="102">
        <f>NORMDIST(E462,'HS Calculations'!F$68,'HS Calculations'!G$68/4,FALSE)+NORMDIST(E462,'HS Calculations'!F$69,'HS Calculations'!G$69/4,FALSE)+NORMDIST(E462,'HS Calculations'!F$70,'HS Calculations'!G$70/4,FALSE)+NORMDIST(E462,'HS Calculations'!F$71,'HS Calculations'!G$71/4,FALSE)</f>
        <v>1.1748728330104926E-12</v>
      </c>
      <c r="H462" s="161"/>
      <c r="I462" s="161"/>
      <c r="J462" s="161"/>
      <c r="K462" s="161"/>
      <c r="L462" s="161"/>
      <c r="M462" s="161"/>
      <c r="N462" s="161"/>
      <c r="O462" s="161"/>
      <c r="P462" s="161"/>
      <c r="Q462" s="161"/>
      <c r="R462" s="161"/>
      <c r="S462" s="161"/>
      <c r="T462" s="161"/>
      <c r="U462" s="161"/>
      <c r="V462" s="161"/>
      <c r="W462" s="161"/>
      <c r="X462" s="161"/>
    </row>
    <row r="463" spans="1:24" x14ac:dyDescent="0.55000000000000004">
      <c r="A463" s="161"/>
      <c r="B463" s="161"/>
      <c r="C463" s="161"/>
      <c r="D463" s="95">
        <v>375</v>
      </c>
      <c r="E463" s="96">
        <f t="shared" si="29"/>
        <v>22.5</v>
      </c>
      <c r="F463" s="96">
        <f>NORMDIST(E463,'HS Calculations'!F$63,'HS Calculations'!G$63/4,FALSE)+NORMDIST(E463,'HS Calculations'!F$64,'HS Calculations'!G$64/4,FALSE)+NORMDIST(E463,'HS Calculations'!F$65,'HS Calculations'!G$65/4,FALSE)+NORMDIST(E463,'HS Calculations'!F$66,'HS Calculations'!G$66/4,FALSE)+NORMDIST(E463,'HS Calculations'!F$67,'HS Calculations'!G$67/4,FALSE)</f>
        <v>1.2221662753973991E-41</v>
      </c>
      <c r="G463" s="102">
        <f>NORMDIST(E463,'HS Calculations'!F$68,'HS Calculations'!G$68/4,FALSE)+NORMDIST(E463,'HS Calculations'!F$69,'HS Calculations'!G$69/4,FALSE)+NORMDIST(E463,'HS Calculations'!F$70,'HS Calculations'!G$70/4,FALSE)+NORMDIST(E463,'HS Calculations'!F$71,'HS Calculations'!G$71/4,FALSE)</f>
        <v>4.0702385223214549E-12</v>
      </c>
      <c r="H463" s="161"/>
      <c r="I463" s="161"/>
      <c r="J463" s="161"/>
      <c r="K463" s="161"/>
      <c r="L463" s="161"/>
      <c r="M463" s="161"/>
      <c r="N463" s="161"/>
      <c r="O463" s="161"/>
      <c r="P463" s="161"/>
      <c r="Q463" s="161"/>
      <c r="R463" s="161"/>
      <c r="S463" s="161"/>
      <c r="T463" s="161"/>
      <c r="U463" s="161"/>
      <c r="V463" s="161"/>
      <c r="W463" s="161"/>
      <c r="X463" s="161"/>
    </row>
    <row r="464" spans="1:24" x14ac:dyDescent="0.55000000000000004">
      <c r="A464" s="161"/>
      <c r="B464" s="161"/>
      <c r="C464" s="161"/>
      <c r="D464" s="95">
        <v>376</v>
      </c>
      <c r="E464" s="96">
        <f t="shared" si="29"/>
        <v>22.56</v>
      </c>
      <c r="F464" s="96">
        <f>NORMDIST(E464,'HS Calculations'!F$63,'HS Calculations'!G$63/4,FALSE)+NORMDIST(E464,'HS Calculations'!F$64,'HS Calculations'!G$64/4,FALSE)+NORMDIST(E464,'HS Calculations'!F$65,'HS Calculations'!G$65/4,FALSE)+NORMDIST(E464,'HS Calculations'!F$66,'HS Calculations'!G$66/4,FALSE)+NORMDIST(E464,'HS Calculations'!F$67,'HS Calculations'!G$67/4,FALSE)</f>
        <v>9.7278170966488818E-41</v>
      </c>
      <c r="G464" s="102">
        <f>NORMDIST(E464,'HS Calculations'!F$68,'HS Calculations'!G$68/4,FALSE)+NORMDIST(E464,'HS Calculations'!F$69,'HS Calculations'!G$69/4,FALSE)+NORMDIST(E464,'HS Calculations'!F$70,'HS Calculations'!G$70/4,FALSE)+NORMDIST(E464,'HS Calculations'!F$71,'HS Calculations'!G$71/4,FALSE)</f>
        <v>1.3702975011650182E-11</v>
      </c>
      <c r="H464" s="161"/>
      <c r="I464" s="161"/>
      <c r="J464" s="161"/>
      <c r="K464" s="161"/>
      <c r="L464" s="161"/>
      <c r="M464" s="161"/>
      <c r="N464" s="161"/>
      <c r="O464" s="161"/>
      <c r="P464" s="161"/>
      <c r="Q464" s="161"/>
      <c r="R464" s="161"/>
      <c r="S464" s="161"/>
      <c r="T464" s="161"/>
      <c r="U464" s="161"/>
      <c r="V464" s="161"/>
      <c r="W464" s="161"/>
      <c r="X464" s="161"/>
    </row>
    <row r="465" spans="1:24" x14ac:dyDescent="0.55000000000000004">
      <c r="A465" s="161"/>
      <c r="B465" s="161"/>
      <c r="C465" s="161"/>
      <c r="D465" s="95">
        <v>377</v>
      </c>
      <c r="E465" s="96">
        <f t="shared" si="29"/>
        <v>22.62</v>
      </c>
      <c r="F465" s="96">
        <f>NORMDIST(E465,'HS Calculations'!F$63,'HS Calculations'!G$63/4,FALSE)+NORMDIST(E465,'HS Calculations'!F$64,'HS Calculations'!G$64/4,FALSE)+NORMDIST(E465,'HS Calculations'!F$65,'HS Calculations'!G$65/4,FALSE)+NORMDIST(E465,'HS Calculations'!F$66,'HS Calculations'!G$66/4,FALSE)+NORMDIST(E465,'HS Calculations'!F$67,'HS Calculations'!G$67/4,FALSE)</f>
        <v>7.5661041208003171E-40</v>
      </c>
      <c r="G465" s="102">
        <f>NORMDIST(E465,'HS Calculations'!F$68,'HS Calculations'!G$68/4,FALSE)+NORMDIST(E465,'HS Calculations'!F$69,'HS Calculations'!G$69/4,FALSE)+NORMDIST(E465,'HS Calculations'!F$70,'HS Calculations'!G$70/4,FALSE)+NORMDIST(E465,'HS Calculations'!F$71,'HS Calculations'!G$71/4,FALSE)</f>
        <v>4.4830736936823112E-11</v>
      </c>
      <c r="H465" s="161"/>
      <c r="I465" s="161"/>
      <c r="J465" s="161"/>
      <c r="K465" s="161"/>
      <c r="L465" s="161"/>
      <c r="M465" s="161"/>
      <c r="N465" s="161"/>
      <c r="O465" s="161"/>
      <c r="P465" s="161"/>
      <c r="Q465" s="161"/>
      <c r="R465" s="161"/>
      <c r="S465" s="161"/>
      <c r="T465" s="161"/>
      <c r="U465" s="161"/>
      <c r="V465" s="161"/>
      <c r="W465" s="161"/>
      <c r="X465" s="161"/>
    </row>
    <row r="466" spans="1:24" x14ac:dyDescent="0.55000000000000004">
      <c r="A466" s="161"/>
      <c r="B466" s="161"/>
      <c r="C466" s="161"/>
      <c r="D466" s="95">
        <v>378</v>
      </c>
      <c r="E466" s="96">
        <f t="shared" si="29"/>
        <v>22.68</v>
      </c>
      <c r="F466" s="96">
        <f>NORMDIST(E466,'HS Calculations'!F$63,'HS Calculations'!G$63/4,FALSE)+NORMDIST(E466,'HS Calculations'!F$64,'HS Calculations'!G$64/4,FALSE)+NORMDIST(E466,'HS Calculations'!F$65,'HS Calculations'!G$65/4,FALSE)+NORMDIST(E466,'HS Calculations'!F$66,'HS Calculations'!G$66/4,FALSE)+NORMDIST(E466,'HS Calculations'!F$67,'HS Calculations'!G$67/4,FALSE)</f>
        <v>5.7504396121869812E-39</v>
      </c>
      <c r="G466" s="102">
        <f>NORMDIST(E466,'HS Calculations'!F$68,'HS Calculations'!G$68/4,FALSE)+NORMDIST(E466,'HS Calculations'!F$69,'HS Calculations'!G$69/4,FALSE)+NORMDIST(E466,'HS Calculations'!F$70,'HS Calculations'!G$70/4,FALSE)+NORMDIST(E466,'HS Calculations'!F$71,'HS Calculations'!G$71/4,FALSE)</f>
        <v>1.4252888801384308E-10</v>
      </c>
      <c r="H466" s="161"/>
      <c r="I466" s="161"/>
      <c r="J466" s="161"/>
      <c r="K466" s="161"/>
      <c r="L466" s="161"/>
      <c r="M466" s="161"/>
      <c r="N466" s="161"/>
      <c r="O466" s="161"/>
      <c r="P466" s="161"/>
      <c r="Q466" s="161"/>
      <c r="R466" s="161"/>
      <c r="S466" s="161"/>
      <c r="T466" s="161"/>
      <c r="U466" s="161"/>
      <c r="V466" s="161"/>
      <c r="W466" s="161"/>
      <c r="X466" s="161"/>
    </row>
    <row r="467" spans="1:24" x14ac:dyDescent="0.55000000000000004">
      <c r="A467" s="161"/>
      <c r="B467" s="161"/>
      <c r="C467" s="161"/>
      <c r="D467" s="95">
        <v>379</v>
      </c>
      <c r="E467" s="96">
        <f t="shared" si="29"/>
        <v>22.74</v>
      </c>
      <c r="F467" s="96">
        <f>NORMDIST(E467,'HS Calculations'!F$63,'HS Calculations'!G$63/4,FALSE)+NORMDIST(E467,'HS Calculations'!F$64,'HS Calculations'!G$64/4,FALSE)+NORMDIST(E467,'HS Calculations'!F$65,'HS Calculations'!G$65/4,FALSE)+NORMDIST(E467,'HS Calculations'!F$66,'HS Calculations'!G$66/4,FALSE)+NORMDIST(E467,'HS Calculations'!F$67,'HS Calculations'!G$67/4,FALSE)</f>
        <v>4.270724899337381E-38</v>
      </c>
      <c r="G467" s="102">
        <f>NORMDIST(E467,'HS Calculations'!F$68,'HS Calculations'!G$68/4,FALSE)+NORMDIST(E467,'HS Calculations'!F$69,'HS Calculations'!G$69/4,FALSE)+NORMDIST(E467,'HS Calculations'!F$70,'HS Calculations'!G$70/4,FALSE)+NORMDIST(E467,'HS Calculations'!F$71,'HS Calculations'!G$71/4,FALSE)</f>
        <v>4.4034789285291687E-10</v>
      </c>
      <c r="H467" s="161"/>
      <c r="I467" s="161"/>
      <c r="J467" s="161"/>
      <c r="K467" s="161"/>
      <c r="L467" s="161"/>
      <c r="M467" s="161"/>
      <c r="N467" s="161"/>
      <c r="O467" s="161"/>
      <c r="P467" s="161"/>
      <c r="Q467" s="161"/>
      <c r="R467" s="161"/>
      <c r="S467" s="161"/>
      <c r="T467" s="161"/>
      <c r="U467" s="161"/>
      <c r="V467" s="161"/>
      <c r="W467" s="161"/>
      <c r="X467" s="161"/>
    </row>
    <row r="468" spans="1:24" x14ac:dyDescent="0.55000000000000004">
      <c r="A468" s="161"/>
      <c r="B468" s="161"/>
      <c r="C468" s="161"/>
      <c r="D468" s="95">
        <v>380</v>
      </c>
      <c r="E468" s="96">
        <f t="shared" si="29"/>
        <v>22.8</v>
      </c>
      <c r="F468" s="96">
        <f>NORMDIST(E468,'HS Calculations'!F$63,'HS Calculations'!G$63/4,FALSE)+NORMDIST(E468,'HS Calculations'!F$64,'HS Calculations'!G$64/4,FALSE)+NORMDIST(E468,'HS Calculations'!F$65,'HS Calculations'!G$65/4,FALSE)+NORMDIST(E468,'HS Calculations'!F$66,'HS Calculations'!G$66/4,FALSE)+NORMDIST(E468,'HS Calculations'!F$67,'HS Calculations'!G$67/4,FALSE)</f>
        <v>3.0993738421958873E-37</v>
      </c>
      <c r="G468" s="102">
        <f>NORMDIST(E468,'HS Calculations'!F$68,'HS Calculations'!G$68/4,FALSE)+NORMDIST(E468,'HS Calculations'!F$69,'HS Calculations'!G$69/4,FALSE)+NORMDIST(E468,'HS Calculations'!F$70,'HS Calculations'!G$70/4,FALSE)+NORMDIST(E468,'HS Calculations'!F$71,'HS Calculations'!G$71/4,FALSE)</f>
        <v>1.3220715355148501E-9</v>
      </c>
      <c r="H468" s="161"/>
      <c r="I468" s="161"/>
      <c r="J468" s="161"/>
      <c r="K468" s="161"/>
      <c r="L468" s="161"/>
      <c r="M468" s="161"/>
      <c r="N468" s="161"/>
      <c r="O468" s="161"/>
      <c r="P468" s="161"/>
      <c r="Q468" s="161"/>
      <c r="R468" s="161"/>
      <c r="S468" s="161"/>
      <c r="T468" s="161"/>
      <c r="U468" s="161"/>
      <c r="V468" s="161"/>
      <c r="W468" s="161"/>
      <c r="X468" s="161"/>
    </row>
    <row r="469" spans="1:24" x14ac:dyDescent="0.55000000000000004">
      <c r="A469" s="161"/>
      <c r="B469" s="161"/>
      <c r="C469" s="161"/>
      <c r="D469" s="95">
        <v>381</v>
      </c>
      <c r="E469" s="96">
        <f t="shared" si="29"/>
        <v>22.86</v>
      </c>
      <c r="F469" s="96">
        <f>NORMDIST(E469,'HS Calculations'!F$63,'HS Calculations'!G$63/4,FALSE)+NORMDIST(E469,'HS Calculations'!F$64,'HS Calculations'!G$64/4,FALSE)+NORMDIST(E469,'HS Calculations'!F$65,'HS Calculations'!G$65/4,FALSE)+NORMDIST(E469,'HS Calculations'!F$66,'HS Calculations'!G$66/4,FALSE)+NORMDIST(E469,'HS Calculations'!F$67,'HS Calculations'!G$67/4,FALSE)</f>
        <v>2.197951707934629E-36</v>
      </c>
      <c r="G469" s="102">
        <f>NORMDIST(E469,'HS Calculations'!F$68,'HS Calculations'!G$68/4,FALSE)+NORMDIST(E469,'HS Calculations'!F$69,'HS Calculations'!G$69/4,FALSE)+NORMDIST(E469,'HS Calculations'!F$70,'HS Calculations'!G$70/4,FALSE)+NORMDIST(E469,'HS Calculations'!F$71,'HS Calculations'!G$71/4,FALSE)</f>
        <v>3.8572695953179321E-9</v>
      </c>
      <c r="H469" s="161"/>
      <c r="I469" s="161"/>
      <c r="J469" s="161"/>
      <c r="K469" s="161"/>
      <c r="L469" s="161"/>
      <c r="M469" s="161"/>
      <c r="N469" s="161"/>
      <c r="O469" s="161"/>
      <c r="P469" s="161"/>
      <c r="Q469" s="161"/>
      <c r="R469" s="161"/>
      <c r="S469" s="161"/>
      <c r="T469" s="161"/>
      <c r="U469" s="161"/>
      <c r="V469" s="161"/>
      <c r="W469" s="161"/>
      <c r="X469" s="161"/>
    </row>
    <row r="470" spans="1:24" x14ac:dyDescent="0.55000000000000004">
      <c r="A470" s="161"/>
      <c r="B470" s="161"/>
      <c r="C470" s="161"/>
      <c r="D470" s="95">
        <v>382</v>
      </c>
      <c r="E470" s="96">
        <f t="shared" si="29"/>
        <v>22.92</v>
      </c>
      <c r="F470" s="96">
        <f>NORMDIST(E470,'HS Calculations'!F$63,'HS Calculations'!G$63/4,FALSE)+NORMDIST(E470,'HS Calculations'!F$64,'HS Calculations'!G$64/4,FALSE)+NORMDIST(E470,'HS Calculations'!F$65,'HS Calculations'!G$65/4,FALSE)+NORMDIST(E470,'HS Calculations'!F$66,'HS Calculations'!G$66/4,FALSE)+NORMDIST(E470,'HS Calculations'!F$67,'HS Calculations'!G$67/4,FALSE)</f>
        <v>1.5231200855975227E-35</v>
      </c>
      <c r="G470" s="102">
        <f>NORMDIST(E470,'HS Calculations'!F$68,'HS Calculations'!G$68/4,FALSE)+NORMDIST(E470,'HS Calculations'!F$69,'HS Calculations'!G$69/4,FALSE)+NORMDIST(E470,'HS Calculations'!F$70,'HS Calculations'!G$70/4,FALSE)+NORMDIST(E470,'HS Calculations'!F$71,'HS Calculations'!G$71/4,FALSE)</f>
        <v>1.0936315731093487E-8</v>
      </c>
      <c r="H470" s="161"/>
      <c r="I470" s="161"/>
      <c r="J470" s="161"/>
      <c r="K470" s="161"/>
      <c r="L470" s="161"/>
      <c r="M470" s="161"/>
      <c r="N470" s="161"/>
      <c r="O470" s="161"/>
      <c r="P470" s="161"/>
      <c r="Q470" s="161"/>
      <c r="R470" s="161"/>
      <c r="S470" s="161"/>
      <c r="T470" s="161"/>
      <c r="U470" s="161"/>
      <c r="V470" s="161"/>
      <c r="W470" s="161"/>
      <c r="X470" s="161"/>
    </row>
    <row r="471" spans="1:24" x14ac:dyDescent="0.55000000000000004">
      <c r="A471" s="161"/>
      <c r="B471" s="161"/>
      <c r="C471" s="161"/>
      <c r="D471" s="95">
        <v>383</v>
      </c>
      <c r="E471" s="96">
        <f t="shared" si="29"/>
        <v>22.98</v>
      </c>
      <c r="F471" s="96">
        <f>NORMDIST(E471,'HS Calculations'!F$63,'HS Calculations'!G$63/4,FALSE)+NORMDIST(E471,'HS Calculations'!F$64,'HS Calculations'!G$64/4,FALSE)+NORMDIST(E471,'HS Calculations'!F$65,'HS Calculations'!G$65/4,FALSE)+NORMDIST(E471,'HS Calculations'!F$66,'HS Calculations'!G$66/4,FALSE)+NORMDIST(E471,'HS Calculations'!F$67,'HS Calculations'!G$67/4,FALSE)</f>
        <v>1.0313877307251065E-34</v>
      </c>
      <c r="G471" s="102">
        <f>NORMDIST(E471,'HS Calculations'!F$68,'HS Calculations'!G$68/4,FALSE)+NORMDIST(E471,'HS Calculations'!F$69,'HS Calculations'!G$69/4,FALSE)+NORMDIST(E471,'HS Calculations'!F$70,'HS Calculations'!G$70/4,FALSE)+NORMDIST(E471,'HS Calculations'!F$71,'HS Calculations'!G$71/4,FALSE)</f>
        <v>3.0132009269937622E-8</v>
      </c>
      <c r="H471" s="161"/>
      <c r="I471" s="161"/>
      <c r="J471" s="161"/>
      <c r="K471" s="161"/>
      <c r="L471" s="161"/>
      <c r="M471" s="161"/>
      <c r="N471" s="161"/>
      <c r="O471" s="161"/>
      <c r="P471" s="161"/>
      <c r="Q471" s="161"/>
      <c r="R471" s="161"/>
      <c r="S471" s="161"/>
      <c r="T471" s="161"/>
      <c r="U471" s="161"/>
      <c r="V471" s="161"/>
      <c r="W471" s="161"/>
      <c r="X471" s="161"/>
    </row>
    <row r="472" spans="1:24" x14ac:dyDescent="0.55000000000000004">
      <c r="A472" s="161"/>
      <c r="B472" s="161"/>
      <c r="C472" s="161"/>
      <c r="D472" s="95">
        <v>384</v>
      </c>
      <c r="E472" s="96">
        <f t="shared" si="29"/>
        <v>23.04</v>
      </c>
      <c r="F472" s="96">
        <f>NORMDIST(E472,'HS Calculations'!F$63,'HS Calculations'!G$63/4,FALSE)+NORMDIST(E472,'HS Calculations'!F$64,'HS Calculations'!G$64/4,FALSE)+NORMDIST(E472,'HS Calculations'!F$65,'HS Calculations'!G$65/4,FALSE)+NORMDIST(E472,'HS Calculations'!F$66,'HS Calculations'!G$66/4,FALSE)+NORMDIST(E472,'HS Calculations'!F$67,'HS Calculations'!G$67/4,FALSE)</f>
        <v>6.8246689996171218E-34</v>
      </c>
      <c r="G472" s="102">
        <f>NORMDIST(E472,'HS Calculations'!F$68,'HS Calculations'!G$68/4,FALSE)+NORMDIST(E472,'HS Calculations'!F$69,'HS Calculations'!G$69/4,FALSE)+NORMDIST(E472,'HS Calculations'!F$70,'HS Calculations'!G$70/4,FALSE)+NORMDIST(E472,'HS Calculations'!F$71,'HS Calculations'!G$71/4,FALSE)</f>
        <v>8.0677262152118329E-8</v>
      </c>
      <c r="H472" s="161"/>
      <c r="I472" s="161"/>
      <c r="J472" s="161"/>
      <c r="K472" s="161"/>
      <c r="L472" s="161"/>
      <c r="M472" s="161"/>
      <c r="N472" s="161"/>
      <c r="O472" s="161"/>
      <c r="P472" s="161"/>
      <c r="Q472" s="161"/>
      <c r="R472" s="161"/>
      <c r="S472" s="161"/>
      <c r="T472" s="161"/>
      <c r="U472" s="161"/>
      <c r="V472" s="161"/>
      <c r="W472" s="161"/>
      <c r="X472" s="161"/>
    </row>
    <row r="473" spans="1:24" x14ac:dyDescent="0.55000000000000004">
      <c r="A473" s="161"/>
      <c r="B473" s="161"/>
      <c r="C473" s="161"/>
      <c r="D473" s="95">
        <v>385</v>
      </c>
      <c r="E473" s="96">
        <f t="shared" si="29"/>
        <v>23.1</v>
      </c>
      <c r="F473" s="96">
        <f>NORMDIST(E473,'HS Calculations'!F$63,'HS Calculations'!G$63/4,FALSE)+NORMDIST(E473,'HS Calculations'!F$64,'HS Calculations'!G$64/4,FALSE)+NORMDIST(E473,'HS Calculations'!F$65,'HS Calculations'!G$65/4,FALSE)+NORMDIST(E473,'HS Calculations'!F$66,'HS Calculations'!G$66/4,FALSE)+NORMDIST(E473,'HS Calculations'!F$67,'HS Calculations'!G$67/4,FALSE)</f>
        <v>4.4127877713783311E-33</v>
      </c>
      <c r="G473" s="102">
        <f>NORMDIST(E473,'HS Calculations'!F$68,'HS Calculations'!G$68/4,FALSE)+NORMDIST(E473,'HS Calculations'!F$69,'HS Calculations'!G$69/4,FALSE)+NORMDIST(E473,'HS Calculations'!F$70,'HS Calculations'!G$70/4,FALSE)+NORMDIST(E473,'HS Calculations'!F$71,'HS Calculations'!G$71/4,FALSE)</f>
        <v>2.0991342641555385E-7</v>
      </c>
      <c r="H473" s="161"/>
      <c r="I473" s="161"/>
      <c r="J473" s="161"/>
      <c r="K473" s="161"/>
      <c r="L473" s="161"/>
      <c r="M473" s="161"/>
      <c r="N473" s="161"/>
      <c r="O473" s="161"/>
      <c r="P473" s="161"/>
      <c r="Q473" s="161"/>
      <c r="R473" s="161"/>
      <c r="S473" s="161"/>
      <c r="T473" s="161"/>
      <c r="U473" s="161"/>
      <c r="V473" s="161"/>
      <c r="W473" s="161"/>
      <c r="X473" s="161"/>
    </row>
    <row r="474" spans="1:24" x14ac:dyDescent="0.55000000000000004">
      <c r="A474" s="161"/>
      <c r="B474" s="161"/>
      <c r="C474" s="161"/>
      <c r="D474" s="95">
        <v>386</v>
      </c>
      <c r="E474" s="96">
        <f t="shared" ref="E474:E537" si="30">D474*$G$59/500</f>
        <v>23.16</v>
      </c>
      <c r="F474" s="96">
        <f>NORMDIST(E474,'HS Calculations'!F$63,'HS Calculations'!G$63/4,FALSE)+NORMDIST(E474,'HS Calculations'!F$64,'HS Calculations'!G$64/4,FALSE)+NORMDIST(E474,'HS Calculations'!F$65,'HS Calculations'!G$65/4,FALSE)+NORMDIST(E474,'HS Calculations'!F$66,'HS Calculations'!G$66/4,FALSE)+NORMDIST(E474,'HS Calculations'!F$67,'HS Calculations'!G$67/4,FALSE)</f>
        <v>2.7881510975999739E-32</v>
      </c>
      <c r="G474" s="102">
        <f>NORMDIST(E474,'HS Calculations'!F$68,'HS Calculations'!G$68/4,FALSE)+NORMDIST(E474,'HS Calculations'!F$69,'HS Calculations'!G$69/4,FALSE)+NORMDIST(E474,'HS Calculations'!F$70,'HS Calculations'!G$70/4,FALSE)+NORMDIST(E474,'HS Calculations'!F$71,'HS Calculations'!G$71/4,FALSE)</f>
        <v>5.3075646198119343E-7</v>
      </c>
      <c r="H474" s="161"/>
      <c r="I474" s="161"/>
      <c r="J474" s="161"/>
      <c r="K474" s="161"/>
      <c r="L474" s="161"/>
      <c r="M474" s="161"/>
      <c r="N474" s="161"/>
      <c r="O474" s="161"/>
      <c r="P474" s="161"/>
      <c r="Q474" s="161"/>
      <c r="R474" s="161"/>
      <c r="S474" s="161"/>
      <c r="T474" s="161"/>
      <c r="U474" s="161"/>
      <c r="V474" s="161"/>
      <c r="W474" s="161"/>
      <c r="X474" s="161"/>
    </row>
    <row r="475" spans="1:24" x14ac:dyDescent="0.55000000000000004">
      <c r="A475" s="161"/>
      <c r="B475" s="161"/>
      <c r="C475" s="161"/>
      <c r="D475" s="95">
        <v>387</v>
      </c>
      <c r="E475" s="96">
        <f t="shared" si="30"/>
        <v>23.22</v>
      </c>
      <c r="F475" s="96">
        <f>NORMDIST(E475,'HS Calculations'!F$63,'HS Calculations'!G$63/4,FALSE)+NORMDIST(E475,'HS Calculations'!F$64,'HS Calculations'!G$64/4,FALSE)+NORMDIST(E475,'HS Calculations'!F$65,'HS Calculations'!G$65/4,FALSE)+NORMDIST(E475,'HS Calculations'!F$66,'HS Calculations'!G$66/4,FALSE)+NORMDIST(E475,'HS Calculations'!F$67,'HS Calculations'!G$67/4,FALSE)</f>
        <v>1.7214380046051807E-31</v>
      </c>
      <c r="G475" s="102">
        <f>NORMDIST(E475,'HS Calculations'!F$68,'HS Calculations'!G$68/4,FALSE)+NORMDIST(E475,'HS Calculations'!F$69,'HS Calculations'!G$69/4,FALSE)+NORMDIST(E475,'HS Calculations'!F$70,'HS Calculations'!G$70/4,FALSE)+NORMDIST(E475,'HS Calculations'!F$71,'HS Calculations'!G$71/4,FALSE)</f>
        <v>1.3041164404063796E-6</v>
      </c>
      <c r="H475" s="161"/>
      <c r="I475" s="161"/>
      <c r="J475" s="161"/>
      <c r="K475" s="161"/>
      <c r="L475" s="161"/>
      <c r="M475" s="161"/>
      <c r="N475" s="161"/>
      <c r="O475" s="161"/>
      <c r="P475" s="161"/>
      <c r="Q475" s="161"/>
      <c r="R475" s="161"/>
      <c r="S475" s="161"/>
      <c r="T475" s="161"/>
      <c r="U475" s="161"/>
      <c r="V475" s="161"/>
      <c r="W475" s="161"/>
      <c r="X475" s="161"/>
    </row>
    <row r="476" spans="1:24" x14ac:dyDescent="0.55000000000000004">
      <c r="A476" s="161"/>
      <c r="B476" s="161"/>
      <c r="C476" s="161"/>
      <c r="D476" s="95">
        <v>388</v>
      </c>
      <c r="E476" s="96">
        <f t="shared" si="30"/>
        <v>23.28</v>
      </c>
      <c r="F476" s="96">
        <f>NORMDIST(E476,'HS Calculations'!F$63,'HS Calculations'!G$63/4,FALSE)+NORMDIST(E476,'HS Calculations'!F$64,'HS Calculations'!G$64/4,FALSE)+NORMDIST(E476,'HS Calculations'!F$65,'HS Calculations'!G$65/4,FALSE)+NORMDIST(E476,'HS Calculations'!F$66,'HS Calculations'!G$66/4,FALSE)+NORMDIST(E476,'HS Calculations'!F$67,'HS Calculations'!G$67/4,FALSE)</f>
        <v>1.0385760042526017E-30</v>
      </c>
      <c r="G476" s="102">
        <f>NORMDIST(E476,'HS Calculations'!F$68,'HS Calculations'!G$68/4,FALSE)+NORMDIST(E476,'HS Calculations'!F$69,'HS Calculations'!G$69/4,FALSE)+NORMDIST(E476,'HS Calculations'!F$70,'HS Calculations'!G$70/4,FALSE)+NORMDIST(E476,'HS Calculations'!F$71,'HS Calculations'!G$71/4,FALSE)</f>
        <v>3.1138913573531622E-6</v>
      </c>
      <c r="H476" s="161"/>
      <c r="I476" s="161"/>
      <c r="J476" s="161"/>
      <c r="K476" s="161"/>
      <c r="L476" s="161"/>
      <c r="M476" s="161"/>
      <c r="N476" s="161"/>
      <c r="O476" s="161"/>
      <c r="P476" s="161"/>
      <c r="Q476" s="161"/>
      <c r="R476" s="161"/>
      <c r="S476" s="161"/>
      <c r="T476" s="161"/>
      <c r="U476" s="161"/>
      <c r="V476" s="161"/>
      <c r="W476" s="161"/>
      <c r="X476" s="161"/>
    </row>
    <row r="477" spans="1:24" x14ac:dyDescent="0.55000000000000004">
      <c r="A477" s="161"/>
      <c r="B477" s="161"/>
      <c r="C477" s="161"/>
      <c r="D477" s="95">
        <v>389</v>
      </c>
      <c r="E477" s="96">
        <f t="shared" si="30"/>
        <v>23.34</v>
      </c>
      <c r="F477" s="96">
        <f>NORMDIST(E477,'HS Calculations'!F$63,'HS Calculations'!G$63/4,FALSE)+NORMDIST(E477,'HS Calculations'!F$64,'HS Calculations'!G$64/4,FALSE)+NORMDIST(E477,'HS Calculations'!F$65,'HS Calculations'!G$65/4,FALSE)+NORMDIST(E477,'HS Calculations'!F$66,'HS Calculations'!G$66/4,FALSE)+NORMDIST(E477,'HS Calculations'!F$67,'HS Calculations'!G$67/4,FALSE)</f>
        <v>6.1228976251578292E-30</v>
      </c>
      <c r="G477" s="102">
        <f>NORMDIST(E477,'HS Calculations'!F$68,'HS Calculations'!G$68/4,FALSE)+NORMDIST(E477,'HS Calculations'!F$69,'HS Calculations'!G$69/4,FALSE)+NORMDIST(E477,'HS Calculations'!F$70,'HS Calculations'!G$70/4,FALSE)+NORMDIST(E477,'HS Calculations'!F$71,'HS Calculations'!G$71/4,FALSE)</f>
        <v>7.2253110634584524E-6</v>
      </c>
      <c r="H477" s="161"/>
      <c r="I477" s="161"/>
      <c r="J477" s="161"/>
      <c r="K477" s="161"/>
      <c r="L477" s="161"/>
      <c r="M477" s="161"/>
      <c r="N477" s="161"/>
      <c r="O477" s="161"/>
      <c r="P477" s="161"/>
      <c r="Q477" s="161"/>
      <c r="R477" s="161"/>
      <c r="S477" s="161"/>
      <c r="T477" s="161"/>
      <c r="U477" s="161"/>
      <c r="V477" s="161"/>
      <c r="W477" s="161"/>
      <c r="X477" s="161"/>
    </row>
    <row r="478" spans="1:24" x14ac:dyDescent="0.55000000000000004">
      <c r="A478" s="161"/>
      <c r="B478" s="161"/>
      <c r="C478" s="161"/>
      <c r="D478" s="95">
        <v>390</v>
      </c>
      <c r="E478" s="96">
        <f t="shared" si="30"/>
        <v>23.4</v>
      </c>
      <c r="F478" s="96">
        <f>NORMDIST(E478,'HS Calculations'!F$63,'HS Calculations'!G$63/4,FALSE)+NORMDIST(E478,'HS Calculations'!F$64,'HS Calculations'!G$64/4,FALSE)+NORMDIST(E478,'HS Calculations'!F$65,'HS Calculations'!G$65/4,FALSE)+NORMDIST(E478,'HS Calculations'!F$66,'HS Calculations'!G$66/4,FALSE)+NORMDIST(E478,'HS Calculations'!F$67,'HS Calculations'!G$67/4,FALSE)</f>
        <v>3.5273416654365599E-29</v>
      </c>
      <c r="G478" s="102">
        <f>NORMDIST(E478,'HS Calculations'!F$68,'HS Calculations'!G$68/4,FALSE)+NORMDIST(E478,'HS Calculations'!F$69,'HS Calculations'!G$69/4,FALSE)+NORMDIST(E478,'HS Calculations'!F$70,'HS Calculations'!G$70/4,FALSE)+NORMDIST(E478,'HS Calculations'!F$71,'HS Calculations'!G$71/4,FALSE)</f>
        <v>1.6292046790498775E-5</v>
      </c>
      <c r="H478" s="161"/>
      <c r="I478" s="161"/>
      <c r="J478" s="161"/>
      <c r="K478" s="161"/>
      <c r="L478" s="161"/>
      <c r="M478" s="161"/>
      <c r="N478" s="161"/>
      <c r="O478" s="161"/>
      <c r="P478" s="161"/>
      <c r="Q478" s="161"/>
      <c r="R478" s="161"/>
      <c r="S478" s="161"/>
      <c r="T478" s="161"/>
      <c r="U478" s="161"/>
      <c r="V478" s="161"/>
      <c r="W478" s="161"/>
      <c r="X478" s="161"/>
    </row>
    <row r="479" spans="1:24" x14ac:dyDescent="0.55000000000000004">
      <c r="A479" s="161"/>
      <c r="B479" s="161"/>
      <c r="C479" s="161"/>
      <c r="D479" s="95">
        <v>391</v>
      </c>
      <c r="E479" s="96">
        <f t="shared" si="30"/>
        <v>23.46</v>
      </c>
      <c r="F479" s="96">
        <f>NORMDIST(E479,'HS Calculations'!F$63,'HS Calculations'!G$63/4,FALSE)+NORMDIST(E479,'HS Calculations'!F$64,'HS Calculations'!G$64/4,FALSE)+NORMDIST(E479,'HS Calculations'!F$65,'HS Calculations'!G$65/4,FALSE)+NORMDIST(E479,'HS Calculations'!F$66,'HS Calculations'!G$66/4,FALSE)+NORMDIST(E479,'HS Calculations'!F$67,'HS Calculations'!G$67/4,FALSE)</f>
        <v>1.9856828046933264E-28</v>
      </c>
      <c r="G479" s="102">
        <f>NORMDIST(E479,'HS Calculations'!F$68,'HS Calculations'!G$68/4,FALSE)+NORMDIST(E479,'HS Calculations'!F$69,'HS Calculations'!G$69/4,FALSE)+NORMDIST(E479,'HS Calculations'!F$70,'HS Calculations'!G$70/4,FALSE)+NORMDIST(E479,'HS Calculations'!F$71,'HS Calculations'!G$71/4,FALSE)</f>
        <v>3.5699386692606224E-5</v>
      </c>
      <c r="H479" s="161"/>
      <c r="I479" s="161"/>
      <c r="J479" s="161"/>
      <c r="K479" s="161"/>
      <c r="L479" s="161"/>
      <c r="M479" s="161"/>
      <c r="N479" s="161"/>
      <c r="O479" s="161"/>
      <c r="P479" s="161"/>
      <c r="Q479" s="161"/>
      <c r="R479" s="161"/>
      <c r="S479" s="161"/>
      <c r="T479" s="161"/>
      <c r="U479" s="161"/>
      <c r="V479" s="161"/>
      <c r="W479" s="161"/>
      <c r="X479" s="161"/>
    </row>
    <row r="480" spans="1:24" x14ac:dyDescent="0.55000000000000004">
      <c r="A480" s="161"/>
      <c r="B480" s="161"/>
      <c r="C480" s="161"/>
      <c r="D480" s="95">
        <v>392</v>
      </c>
      <c r="E480" s="96">
        <f t="shared" si="30"/>
        <v>23.52</v>
      </c>
      <c r="F480" s="96">
        <f>NORMDIST(E480,'HS Calculations'!F$63,'HS Calculations'!G$63/4,FALSE)+NORMDIST(E480,'HS Calculations'!F$64,'HS Calculations'!G$64/4,FALSE)+NORMDIST(E480,'HS Calculations'!F$65,'HS Calculations'!G$65/4,FALSE)+NORMDIST(E480,'HS Calculations'!F$66,'HS Calculations'!G$66/4,FALSE)+NORMDIST(E480,'HS Calculations'!F$67,'HS Calculations'!G$67/4,FALSE)</f>
        <v>1.0923052927385625E-27</v>
      </c>
      <c r="G480" s="102">
        <f>NORMDIST(E480,'HS Calculations'!F$68,'HS Calculations'!G$68/4,FALSE)+NORMDIST(E480,'HS Calculations'!F$69,'HS Calculations'!G$69/4,FALSE)+NORMDIST(E480,'HS Calculations'!F$70,'HS Calculations'!G$70/4,FALSE)+NORMDIST(E480,'HS Calculations'!F$71,'HS Calculations'!G$71/4,FALSE)</f>
        <v>7.601719988763116E-5</v>
      </c>
      <c r="H480" s="161"/>
      <c r="I480" s="161"/>
      <c r="J480" s="161"/>
      <c r="K480" s="161"/>
      <c r="L480" s="161"/>
      <c r="M480" s="161"/>
      <c r="N480" s="161"/>
      <c r="O480" s="161"/>
      <c r="P480" s="161"/>
      <c r="Q480" s="161"/>
      <c r="R480" s="161"/>
      <c r="S480" s="161"/>
      <c r="T480" s="161"/>
      <c r="U480" s="161"/>
      <c r="V480" s="161"/>
      <c r="W480" s="161"/>
      <c r="X480" s="161"/>
    </row>
    <row r="481" spans="1:24" x14ac:dyDescent="0.55000000000000004">
      <c r="A481" s="161"/>
      <c r="B481" s="161"/>
      <c r="C481" s="161"/>
      <c r="D481" s="95">
        <v>393</v>
      </c>
      <c r="E481" s="96">
        <f t="shared" si="30"/>
        <v>23.58</v>
      </c>
      <c r="F481" s="96">
        <f>NORMDIST(E481,'HS Calculations'!F$63,'HS Calculations'!G$63/4,FALSE)+NORMDIST(E481,'HS Calculations'!F$64,'HS Calculations'!G$64/4,FALSE)+NORMDIST(E481,'HS Calculations'!F$65,'HS Calculations'!G$65/4,FALSE)+NORMDIST(E481,'HS Calculations'!F$66,'HS Calculations'!G$66/4,FALSE)+NORMDIST(E481,'HS Calculations'!F$67,'HS Calculations'!G$67/4,FALSE)</f>
        <v>5.8715128737912084E-27</v>
      </c>
      <c r="G481" s="102">
        <f>NORMDIST(E481,'HS Calculations'!F$68,'HS Calculations'!G$68/4,FALSE)+NORMDIST(E481,'HS Calculations'!F$69,'HS Calculations'!G$69/4,FALSE)+NORMDIST(E481,'HS Calculations'!F$70,'HS Calculations'!G$70/4,FALSE)+NORMDIST(E481,'HS Calculations'!F$71,'HS Calculations'!G$71/4,FALSE)</f>
        <v>1.573000961431561E-4</v>
      </c>
      <c r="H481" s="161"/>
      <c r="I481" s="161"/>
      <c r="J481" s="161"/>
      <c r="K481" s="161"/>
      <c r="L481" s="161"/>
      <c r="M481" s="161"/>
      <c r="N481" s="161"/>
      <c r="O481" s="161"/>
      <c r="P481" s="161"/>
      <c r="Q481" s="161"/>
      <c r="R481" s="161"/>
      <c r="S481" s="161"/>
      <c r="T481" s="161"/>
      <c r="U481" s="161"/>
      <c r="V481" s="161"/>
      <c r="W481" s="161"/>
      <c r="X481" s="161"/>
    </row>
    <row r="482" spans="1:24" x14ac:dyDescent="0.55000000000000004">
      <c r="A482" s="161"/>
      <c r="B482" s="161"/>
      <c r="C482" s="161"/>
      <c r="D482" s="95">
        <v>394</v>
      </c>
      <c r="E482" s="96">
        <f t="shared" si="30"/>
        <v>23.64</v>
      </c>
      <c r="F482" s="96">
        <f>NORMDIST(E482,'HS Calculations'!F$63,'HS Calculations'!G$63/4,FALSE)+NORMDIST(E482,'HS Calculations'!F$64,'HS Calculations'!G$64/4,FALSE)+NORMDIST(E482,'HS Calculations'!F$65,'HS Calculations'!G$65/4,FALSE)+NORMDIST(E482,'HS Calculations'!F$66,'HS Calculations'!G$66/4,FALSE)+NORMDIST(E482,'HS Calculations'!F$67,'HS Calculations'!G$67/4,FALSE)</f>
        <v>3.0840954688022688E-26</v>
      </c>
      <c r="G482" s="102">
        <f>NORMDIST(E482,'HS Calculations'!F$68,'HS Calculations'!G$68/4,FALSE)+NORMDIST(E482,'HS Calculations'!F$69,'HS Calculations'!G$69/4,FALSE)+NORMDIST(E482,'HS Calculations'!F$70,'HS Calculations'!G$70/4,FALSE)+NORMDIST(E482,'HS Calculations'!F$71,'HS Calculations'!G$71/4,FALSE)</f>
        <v>3.1630941186485941E-4</v>
      </c>
      <c r="H482" s="161"/>
      <c r="I482" s="161"/>
      <c r="J482" s="161"/>
      <c r="K482" s="161"/>
      <c r="L482" s="161"/>
      <c r="M482" s="161"/>
      <c r="N482" s="161"/>
      <c r="O482" s="161"/>
      <c r="P482" s="161"/>
      <c r="Q482" s="161"/>
      <c r="R482" s="161"/>
      <c r="S482" s="161"/>
      <c r="T482" s="161"/>
      <c r="U482" s="161"/>
      <c r="V482" s="161"/>
      <c r="W482" s="161"/>
      <c r="X482" s="161"/>
    </row>
    <row r="483" spans="1:24" x14ac:dyDescent="0.55000000000000004">
      <c r="A483" s="161"/>
      <c r="B483" s="161"/>
      <c r="C483" s="161"/>
      <c r="D483" s="95">
        <v>395</v>
      </c>
      <c r="E483" s="96">
        <f t="shared" si="30"/>
        <v>23.7</v>
      </c>
      <c r="F483" s="96">
        <f>NORMDIST(E483,'HS Calculations'!F$63,'HS Calculations'!G$63/4,FALSE)+NORMDIST(E483,'HS Calculations'!F$64,'HS Calculations'!G$64/4,FALSE)+NORMDIST(E483,'HS Calculations'!F$65,'HS Calculations'!G$65/4,FALSE)+NORMDIST(E483,'HS Calculations'!F$66,'HS Calculations'!G$66/4,FALSE)+NORMDIST(E483,'HS Calculations'!F$67,'HS Calculations'!G$67/4,FALSE)</f>
        <v>1.5829872812299907E-25</v>
      </c>
      <c r="G483" s="102">
        <f>NORMDIST(E483,'HS Calculations'!F$68,'HS Calculations'!G$68/4,FALSE)+NORMDIST(E483,'HS Calculations'!F$69,'HS Calculations'!G$69/4,FALSE)+NORMDIST(E483,'HS Calculations'!F$70,'HS Calculations'!G$70/4,FALSE)+NORMDIST(E483,'HS Calculations'!F$71,'HS Calculations'!G$71/4,FALSE)</f>
        <v>6.1810356429232386E-4</v>
      </c>
      <c r="H483" s="161"/>
      <c r="I483" s="161"/>
      <c r="J483" s="161"/>
      <c r="K483" s="161"/>
      <c r="L483" s="161"/>
      <c r="M483" s="161"/>
      <c r="N483" s="161"/>
      <c r="O483" s="161"/>
      <c r="P483" s="161"/>
      <c r="Q483" s="161"/>
      <c r="R483" s="161"/>
      <c r="S483" s="161"/>
      <c r="T483" s="161"/>
      <c r="U483" s="161"/>
      <c r="V483" s="161"/>
      <c r="W483" s="161"/>
      <c r="X483" s="161"/>
    </row>
    <row r="484" spans="1:24" x14ac:dyDescent="0.55000000000000004">
      <c r="A484" s="161"/>
      <c r="B484" s="161"/>
      <c r="C484" s="161"/>
      <c r="D484" s="95">
        <v>396</v>
      </c>
      <c r="E484" s="96">
        <f t="shared" si="30"/>
        <v>23.76</v>
      </c>
      <c r="F484" s="96">
        <f>NORMDIST(E484,'HS Calculations'!F$63,'HS Calculations'!G$63/4,FALSE)+NORMDIST(E484,'HS Calculations'!F$64,'HS Calculations'!G$64/4,FALSE)+NORMDIST(E484,'HS Calculations'!F$65,'HS Calculations'!G$65/4,FALSE)+NORMDIST(E484,'HS Calculations'!F$66,'HS Calculations'!G$66/4,FALSE)+NORMDIST(E484,'HS Calculations'!F$67,'HS Calculations'!G$67/4,FALSE)</f>
        <v>7.9396042230824928E-25</v>
      </c>
      <c r="G484" s="102">
        <f>NORMDIST(E484,'HS Calculations'!F$68,'HS Calculations'!G$68/4,FALSE)+NORMDIST(E484,'HS Calculations'!F$69,'HS Calculations'!G$69/4,FALSE)+NORMDIST(E484,'HS Calculations'!F$70,'HS Calculations'!G$70/4,FALSE)+NORMDIST(E484,'HS Calculations'!F$71,'HS Calculations'!G$71/4,FALSE)</f>
        <v>1.1737521154296447E-3</v>
      </c>
      <c r="H484" s="161"/>
      <c r="I484" s="161"/>
      <c r="J484" s="161"/>
      <c r="K484" s="161"/>
      <c r="L484" s="161"/>
      <c r="M484" s="161"/>
      <c r="N484" s="161"/>
      <c r="O484" s="161"/>
      <c r="P484" s="161"/>
      <c r="Q484" s="161"/>
      <c r="R484" s="161"/>
      <c r="S484" s="161"/>
      <c r="T484" s="161"/>
      <c r="U484" s="161"/>
      <c r="V484" s="161"/>
      <c r="W484" s="161"/>
      <c r="X484" s="161"/>
    </row>
    <row r="485" spans="1:24" x14ac:dyDescent="0.55000000000000004">
      <c r="A485" s="161"/>
      <c r="B485" s="161"/>
      <c r="C485" s="161"/>
      <c r="D485" s="95">
        <v>397</v>
      </c>
      <c r="E485" s="96">
        <f t="shared" si="30"/>
        <v>23.82</v>
      </c>
      <c r="F485" s="96">
        <f>NORMDIST(E485,'HS Calculations'!F$63,'HS Calculations'!G$63/4,FALSE)+NORMDIST(E485,'HS Calculations'!F$64,'HS Calculations'!G$64/4,FALSE)+NORMDIST(E485,'HS Calculations'!F$65,'HS Calculations'!G$65/4,FALSE)+NORMDIST(E485,'HS Calculations'!F$66,'HS Calculations'!G$66/4,FALSE)+NORMDIST(E485,'HS Calculations'!F$67,'HS Calculations'!G$67/4,FALSE)</f>
        <v>3.8912765695079435E-24</v>
      </c>
      <c r="G485" s="102">
        <f>NORMDIST(E485,'HS Calculations'!F$68,'HS Calculations'!G$68/4,FALSE)+NORMDIST(E485,'HS Calculations'!F$69,'HS Calculations'!G$69/4,FALSE)+NORMDIST(E485,'HS Calculations'!F$70,'HS Calculations'!G$70/4,FALSE)+NORMDIST(E485,'HS Calculations'!F$71,'HS Calculations'!G$71/4,FALSE)</f>
        <v>2.1659954239310699E-3</v>
      </c>
      <c r="H485" s="161"/>
      <c r="I485" s="161"/>
      <c r="J485" s="161"/>
      <c r="K485" s="161"/>
      <c r="L485" s="161"/>
      <c r="M485" s="161"/>
      <c r="N485" s="161"/>
      <c r="O485" s="161"/>
      <c r="P485" s="161"/>
      <c r="Q485" s="161"/>
      <c r="R485" s="161"/>
      <c r="S485" s="161"/>
      <c r="T485" s="161"/>
      <c r="U485" s="161"/>
      <c r="V485" s="161"/>
      <c r="W485" s="161"/>
      <c r="X485" s="161"/>
    </row>
    <row r="486" spans="1:24" x14ac:dyDescent="0.55000000000000004">
      <c r="A486" s="161"/>
      <c r="B486" s="161"/>
      <c r="C486" s="161"/>
      <c r="D486" s="95">
        <v>398</v>
      </c>
      <c r="E486" s="96">
        <f t="shared" si="30"/>
        <v>23.88</v>
      </c>
      <c r="F486" s="96">
        <f>NORMDIST(E486,'HS Calculations'!F$63,'HS Calculations'!G$63/4,FALSE)+NORMDIST(E486,'HS Calculations'!F$64,'HS Calculations'!G$64/4,FALSE)+NORMDIST(E486,'HS Calculations'!F$65,'HS Calculations'!G$65/4,FALSE)+NORMDIST(E486,'HS Calculations'!F$66,'HS Calculations'!G$66/4,FALSE)+NORMDIST(E486,'HS Calculations'!F$67,'HS Calculations'!G$67/4,FALSE)</f>
        <v>1.8636191326011001E-23</v>
      </c>
      <c r="G486" s="102">
        <f>NORMDIST(E486,'HS Calculations'!F$68,'HS Calculations'!G$68/4,FALSE)+NORMDIST(E486,'HS Calculations'!F$69,'HS Calculations'!G$69/4,FALSE)+NORMDIST(E486,'HS Calculations'!F$70,'HS Calculations'!G$70/4,FALSE)+NORMDIST(E486,'HS Calculations'!F$71,'HS Calculations'!G$71/4,FALSE)</f>
        <v>3.8842277643861747E-3</v>
      </c>
      <c r="H486" s="161"/>
      <c r="I486" s="161"/>
      <c r="J486" s="161"/>
      <c r="K486" s="161"/>
      <c r="L486" s="161"/>
      <c r="M486" s="161"/>
      <c r="N486" s="161"/>
      <c r="O486" s="161"/>
      <c r="P486" s="161"/>
      <c r="Q486" s="161"/>
      <c r="R486" s="161"/>
      <c r="S486" s="161"/>
      <c r="T486" s="161"/>
      <c r="U486" s="161"/>
      <c r="V486" s="161"/>
      <c r="W486" s="161"/>
      <c r="X486" s="161"/>
    </row>
    <row r="487" spans="1:24" x14ac:dyDescent="0.55000000000000004">
      <c r="A487" s="161"/>
      <c r="B487" s="161"/>
      <c r="C487" s="161"/>
      <c r="D487" s="95">
        <v>399</v>
      </c>
      <c r="E487" s="96">
        <f t="shared" si="30"/>
        <v>23.94</v>
      </c>
      <c r="F487" s="96">
        <f>NORMDIST(E487,'HS Calculations'!F$63,'HS Calculations'!G$63/4,FALSE)+NORMDIST(E487,'HS Calculations'!F$64,'HS Calculations'!G$64/4,FALSE)+NORMDIST(E487,'HS Calculations'!F$65,'HS Calculations'!G$65/4,FALSE)+NORMDIST(E487,'HS Calculations'!F$66,'HS Calculations'!G$66/4,FALSE)+NORMDIST(E487,'HS Calculations'!F$67,'HS Calculations'!G$67/4,FALSE)</f>
        <v>8.7215572954640383E-23</v>
      </c>
      <c r="G487" s="102">
        <f>NORMDIST(E487,'HS Calculations'!F$68,'HS Calculations'!G$68/4,FALSE)+NORMDIST(E487,'HS Calculations'!F$69,'HS Calculations'!G$69/4,FALSE)+NORMDIST(E487,'HS Calculations'!F$70,'HS Calculations'!G$70/4,FALSE)+NORMDIST(E487,'HS Calculations'!F$71,'HS Calculations'!G$71/4,FALSE)</f>
        <v>6.7688961092266294E-3</v>
      </c>
      <c r="H487" s="161"/>
      <c r="I487" s="161"/>
      <c r="J487" s="161"/>
      <c r="K487" s="161"/>
      <c r="L487" s="161"/>
      <c r="M487" s="161"/>
      <c r="N487" s="161"/>
      <c r="O487" s="161"/>
      <c r="P487" s="161"/>
      <c r="Q487" s="161"/>
      <c r="R487" s="161"/>
      <c r="S487" s="161"/>
      <c r="T487" s="161"/>
      <c r="U487" s="161"/>
      <c r="V487" s="161"/>
      <c r="W487" s="161"/>
      <c r="X487" s="161"/>
    </row>
    <row r="488" spans="1:24" x14ac:dyDescent="0.55000000000000004">
      <c r="A488" s="161"/>
      <c r="B488" s="161"/>
      <c r="C488" s="161"/>
      <c r="D488" s="95">
        <v>400</v>
      </c>
      <c r="E488" s="96">
        <f t="shared" si="30"/>
        <v>24</v>
      </c>
      <c r="F488" s="96">
        <f>NORMDIST(E488,'HS Calculations'!F$63,'HS Calculations'!G$63/4,FALSE)+NORMDIST(E488,'HS Calculations'!F$64,'HS Calculations'!G$64/4,FALSE)+NORMDIST(E488,'HS Calculations'!F$65,'HS Calculations'!G$65/4,FALSE)+NORMDIST(E488,'HS Calculations'!F$66,'HS Calculations'!G$66/4,FALSE)+NORMDIST(E488,'HS Calculations'!F$67,'HS Calculations'!G$67/4,FALSE)</f>
        <v>3.9884369621617307E-22</v>
      </c>
      <c r="G488" s="102">
        <f>NORMDIST(E488,'HS Calculations'!F$68,'HS Calculations'!G$68/4,FALSE)+NORMDIST(E488,'HS Calculations'!F$69,'HS Calculations'!G$69/4,FALSE)+NORMDIST(E488,'HS Calculations'!F$70,'HS Calculations'!G$70/4,FALSE)+NORMDIST(E488,'HS Calculations'!F$71,'HS Calculations'!G$71/4,FALSE)</f>
        <v>1.1462966295036282E-2</v>
      </c>
      <c r="H488" s="161"/>
      <c r="I488" s="161"/>
      <c r="J488" s="161"/>
      <c r="K488" s="161"/>
      <c r="L488" s="161"/>
      <c r="M488" s="161"/>
      <c r="N488" s="161"/>
      <c r="O488" s="161"/>
      <c r="P488" s="161"/>
      <c r="Q488" s="161"/>
      <c r="R488" s="161"/>
      <c r="S488" s="161"/>
      <c r="T488" s="161"/>
      <c r="U488" s="161"/>
      <c r="V488" s="161"/>
      <c r="W488" s="161"/>
      <c r="X488" s="161"/>
    </row>
    <row r="489" spans="1:24" x14ac:dyDescent="0.55000000000000004">
      <c r="A489" s="161"/>
      <c r="B489" s="161"/>
      <c r="C489" s="161"/>
      <c r="D489" s="95">
        <v>401</v>
      </c>
      <c r="E489" s="96">
        <f t="shared" si="30"/>
        <v>24.06</v>
      </c>
      <c r="F489" s="96">
        <f>NORMDIST(E489,'HS Calculations'!F$63,'HS Calculations'!G$63/4,FALSE)+NORMDIST(E489,'HS Calculations'!F$64,'HS Calculations'!G$64/4,FALSE)+NORMDIST(E489,'HS Calculations'!F$65,'HS Calculations'!G$65/4,FALSE)+NORMDIST(E489,'HS Calculations'!F$66,'HS Calculations'!G$66/4,FALSE)+NORMDIST(E489,'HS Calculations'!F$67,'HS Calculations'!G$67/4,FALSE)</f>
        <v>1.7823099963238659E-21</v>
      </c>
      <c r="G489" s="102">
        <f>NORMDIST(E489,'HS Calculations'!F$68,'HS Calculations'!G$68/4,FALSE)+NORMDIST(E489,'HS Calculations'!F$69,'HS Calculations'!G$69/4,FALSE)+NORMDIST(E489,'HS Calculations'!F$70,'HS Calculations'!G$70/4,FALSE)+NORMDIST(E489,'HS Calculations'!F$71,'HS Calculations'!G$71/4,FALSE)</f>
        <v>1.8864364925196768E-2</v>
      </c>
      <c r="H489" s="161"/>
      <c r="I489" s="161"/>
      <c r="J489" s="161"/>
      <c r="K489" s="161"/>
      <c r="L489" s="161"/>
      <c r="M489" s="161"/>
      <c r="N489" s="161"/>
      <c r="O489" s="161"/>
      <c r="P489" s="161"/>
      <c r="Q489" s="161"/>
      <c r="R489" s="161"/>
      <c r="S489" s="161"/>
      <c r="T489" s="161"/>
      <c r="U489" s="161"/>
      <c r="V489" s="161"/>
      <c r="W489" s="161"/>
      <c r="X489" s="161"/>
    </row>
    <row r="490" spans="1:24" x14ac:dyDescent="0.55000000000000004">
      <c r="A490" s="161"/>
      <c r="B490" s="161"/>
      <c r="C490" s="161"/>
      <c r="D490" s="95">
        <v>402</v>
      </c>
      <c r="E490" s="96">
        <f t="shared" si="30"/>
        <v>24.12</v>
      </c>
      <c r="F490" s="96">
        <f>NORMDIST(E490,'HS Calculations'!F$63,'HS Calculations'!G$63/4,FALSE)+NORMDIST(E490,'HS Calculations'!F$64,'HS Calculations'!G$64/4,FALSE)+NORMDIST(E490,'HS Calculations'!F$65,'HS Calculations'!G$65/4,FALSE)+NORMDIST(E490,'HS Calculations'!F$66,'HS Calculations'!G$66/4,FALSE)+NORMDIST(E490,'HS Calculations'!F$67,'HS Calculations'!G$67/4,FALSE)</f>
        <v>7.7827946169420506E-21</v>
      </c>
      <c r="G490" s="102">
        <f>NORMDIST(E490,'HS Calculations'!F$68,'HS Calculations'!G$68/4,FALSE)+NORMDIST(E490,'HS Calculations'!F$69,'HS Calculations'!G$69/4,FALSE)+NORMDIST(E490,'HS Calculations'!F$70,'HS Calculations'!G$70/4,FALSE)+NORMDIST(E490,'HS Calculations'!F$71,'HS Calculations'!G$71/4,FALSE)</f>
        <v>3.0168475844348393E-2</v>
      </c>
      <c r="H490" s="161"/>
      <c r="I490" s="161"/>
      <c r="J490" s="161"/>
      <c r="K490" s="161"/>
      <c r="L490" s="161"/>
      <c r="M490" s="161"/>
      <c r="N490" s="161"/>
      <c r="O490" s="161"/>
      <c r="P490" s="161"/>
      <c r="Q490" s="161"/>
      <c r="R490" s="161"/>
      <c r="S490" s="161"/>
      <c r="T490" s="161"/>
      <c r="U490" s="161"/>
      <c r="V490" s="161"/>
      <c r="W490" s="161"/>
      <c r="X490" s="161"/>
    </row>
    <row r="491" spans="1:24" x14ac:dyDescent="0.55000000000000004">
      <c r="A491" s="161"/>
      <c r="B491" s="161"/>
      <c r="C491" s="161"/>
      <c r="D491" s="95">
        <v>403</v>
      </c>
      <c r="E491" s="96">
        <f t="shared" si="30"/>
        <v>24.18</v>
      </c>
      <c r="F491" s="96">
        <f>NORMDIST(E491,'HS Calculations'!F$63,'HS Calculations'!G$63/4,FALSE)+NORMDIST(E491,'HS Calculations'!F$64,'HS Calculations'!G$64/4,FALSE)+NORMDIST(E491,'HS Calculations'!F$65,'HS Calculations'!G$65/4,FALSE)+NORMDIST(E491,'HS Calculations'!F$66,'HS Calculations'!G$66/4,FALSE)+NORMDIST(E491,'HS Calculations'!F$67,'HS Calculations'!G$67/4,FALSE)</f>
        <v>3.3209299367167931E-20</v>
      </c>
      <c r="G491" s="102">
        <f>NORMDIST(E491,'HS Calculations'!F$68,'HS Calculations'!G$68/4,FALSE)+NORMDIST(E491,'HS Calculations'!F$69,'HS Calculations'!G$69/4,FALSE)+NORMDIST(E491,'HS Calculations'!F$70,'HS Calculations'!G$70/4,FALSE)+NORMDIST(E491,'HS Calculations'!F$71,'HS Calculations'!G$71/4,FALSE)</f>
        <v>4.6884636870982981E-2</v>
      </c>
      <c r="H491" s="161"/>
      <c r="I491" s="161"/>
      <c r="J491" s="161"/>
      <c r="K491" s="161"/>
      <c r="L491" s="161"/>
      <c r="M491" s="161"/>
      <c r="N491" s="161"/>
      <c r="O491" s="161"/>
      <c r="P491" s="161"/>
      <c r="Q491" s="161"/>
      <c r="R491" s="161"/>
      <c r="S491" s="161"/>
      <c r="T491" s="161"/>
      <c r="U491" s="161"/>
      <c r="V491" s="161"/>
      <c r="W491" s="161"/>
      <c r="X491" s="161"/>
    </row>
    <row r="492" spans="1:24" x14ac:dyDescent="0.55000000000000004">
      <c r="A492" s="161"/>
      <c r="B492" s="161"/>
      <c r="C492" s="161"/>
      <c r="D492" s="95">
        <v>404</v>
      </c>
      <c r="E492" s="96">
        <f t="shared" si="30"/>
        <v>24.24</v>
      </c>
      <c r="F492" s="96">
        <f>NORMDIST(E492,'HS Calculations'!F$63,'HS Calculations'!G$63/4,FALSE)+NORMDIST(E492,'HS Calculations'!F$64,'HS Calculations'!G$64/4,FALSE)+NORMDIST(E492,'HS Calculations'!F$65,'HS Calculations'!G$65/4,FALSE)+NORMDIST(E492,'HS Calculations'!F$66,'HS Calculations'!G$66/4,FALSE)+NORMDIST(E492,'HS Calculations'!F$67,'HS Calculations'!G$67/4,FALSE)</f>
        <v>1.3846999384289844E-19</v>
      </c>
      <c r="G492" s="102">
        <f>NORMDIST(E492,'HS Calculations'!F$68,'HS Calculations'!G$68/4,FALSE)+NORMDIST(E492,'HS Calculations'!F$69,'HS Calculations'!G$69/4,FALSE)+NORMDIST(E492,'HS Calculations'!F$70,'HS Calculations'!G$70/4,FALSE)+NORMDIST(E492,'HS Calculations'!F$71,'HS Calculations'!G$71/4,FALSE)</f>
        <v>7.0806601575932271E-2</v>
      </c>
      <c r="H492" s="161"/>
      <c r="I492" s="161"/>
      <c r="J492" s="161"/>
      <c r="K492" s="161"/>
      <c r="L492" s="161"/>
      <c r="M492" s="161"/>
      <c r="N492" s="161"/>
      <c r="O492" s="161"/>
      <c r="P492" s="161"/>
      <c r="Q492" s="161"/>
      <c r="R492" s="161"/>
      <c r="S492" s="161"/>
      <c r="T492" s="161"/>
      <c r="U492" s="161"/>
      <c r="V492" s="161"/>
      <c r="W492" s="161"/>
      <c r="X492" s="161"/>
    </row>
    <row r="493" spans="1:24" x14ac:dyDescent="0.55000000000000004">
      <c r="A493" s="161"/>
      <c r="B493" s="161"/>
      <c r="C493" s="161"/>
      <c r="D493" s="95">
        <v>405</v>
      </c>
      <c r="E493" s="96">
        <f t="shared" si="30"/>
        <v>24.3</v>
      </c>
      <c r="F493" s="96">
        <f>NORMDIST(E493,'HS Calculations'!F$63,'HS Calculations'!G$63/4,FALSE)+NORMDIST(E493,'HS Calculations'!F$64,'HS Calculations'!G$64/4,FALSE)+NORMDIST(E493,'HS Calculations'!F$65,'HS Calculations'!G$65/4,FALSE)+NORMDIST(E493,'HS Calculations'!F$66,'HS Calculations'!G$66/4,FALSE)+NORMDIST(E493,'HS Calculations'!F$67,'HS Calculations'!G$67/4,FALSE)</f>
        <v>5.6418748597070997E-19</v>
      </c>
      <c r="G493" s="102">
        <f>NORMDIST(E493,'HS Calculations'!F$68,'HS Calculations'!G$68/4,FALSE)+NORMDIST(E493,'HS Calculations'!F$69,'HS Calculations'!G$69/4,FALSE)+NORMDIST(E493,'HS Calculations'!F$70,'HS Calculations'!G$70/4,FALSE)+NORMDIST(E493,'HS Calculations'!F$71,'HS Calculations'!G$71/4,FALSE)</f>
        <v>0.10391612679147681</v>
      </c>
      <c r="H493" s="161"/>
      <c r="I493" s="161"/>
      <c r="J493" s="161"/>
      <c r="K493" s="161"/>
      <c r="L493" s="161"/>
      <c r="M493" s="161"/>
      <c r="N493" s="161"/>
      <c r="O493" s="161"/>
      <c r="P493" s="161"/>
      <c r="Q493" s="161"/>
      <c r="R493" s="161"/>
      <c r="S493" s="161"/>
      <c r="T493" s="161"/>
      <c r="U493" s="161"/>
      <c r="V493" s="161"/>
      <c r="W493" s="161"/>
      <c r="X493" s="161"/>
    </row>
    <row r="494" spans="1:24" x14ac:dyDescent="0.55000000000000004">
      <c r="A494" s="161"/>
      <c r="B494" s="161"/>
      <c r="C494" s="161"/>
      <c r="D494" s="95">
        <v>406</v>
      </c>
      <c r="E494" s="96">
        <f t="shared" si="30"/>
        <v>24.36</v>
      </c>
      <c r="F494" s="96">
        <f>NORMDIST(E494,'HS Calculations'!F$63,'HS Calculations'!G$63/4,FALSE)+NORMDIST(E494,'HS Calculations'!F$64,'HS Calculations'!G$64/4,FALSE)+NORMDIST(E494,'HS Calculations'!F$65,'HS Calculations'!G$65/4,FALSE)+NORMDIST(E494,'HS Calculations'!F$66,'HS Calculations'!G$66/4,FALSE)+NORMDIST(E494,'HS Calculations'!F$67,'HS Calculations'!G$67/4,FALSE)</f>
        <v>2.2462756096332606E-18</v>
      </c>
      <c r="G494" s="102">
        <f>NORMDIST(E494,'HS Calculations'!F$68,'HS Calculations'!G$68/4,FALSE)+NORMDIST(E494,'HS Calculations'!F$69,'HS Calculations'!G$69/4,FALSE)+NORMDIST(E494,'HS Calculations'!F$70,'HS Calculations'!G$70/4,FALSE)+NORMDIST(E494,'HS Calculations'!F$71,'HS Calculations'!G$71/4,FALSE)</f>
        <v>0.14820339705731006</v>
      </c>
      <c r="H494" s="161"/>
      <c r="I494" s="161"/>
      <c r="J494" s="161"/>
      <c r="K494" s="161"/>
      <c r="L494" s="161"/>
      <c r="M494" s="161"/>
      <c r="N494" s="161"/>
      <c r="O494" s="161"/>
      <c r="P494" s="161"/>
      <c r="Q494" s="161"/>
      <c r="R494" s="161"/>
      <c r="S494" s="161"/>
      <c r="T494" s="161"/>
      <c r="U494" s="161"/>
      <c r="V494" s="161"/>
      <c r="W494" s="161"/>
      <c r="X494" s="161"/>
    </row>
    <row r="495" spans="1:24" x14ac:dyDescent="0.55000000000000004">
      <c r="A495" s="161"/>
      <c r="B495" s="161"/>
      <c r="C495" s="161"/>
      <c r="D495" s="95">
        <v>407</v>
      </c>
      <c r="E495" s="96">
        <f t="shared" si="30"/>
        <v>24.42</v>
      </c>
      <c r="F495" s="96">
        <f>NORMDIST(E495,'HS Calculations'!F$63,'HS Calculations'!G$63/4,FALSE)+NORMDIST(E495,'HS Calculations'!F$64,'HS Calculations'!G$64/4,FALSE)+NORMDIST(E495,'HS Calculations'!F$65,'HS Calculations'!G$65/4,FALSE)+NORMDIST(E495,'HS Calculations'!F$66,'HS Calculations'!G$66/4,FALSE)+NORMDIST(E495,'HS Calculations'!F$67,'HS Calculations'!G$67/4,FALSE)</f>
        <v>8.7392557792358082E-18</v>
      </c>
      <c r="G495" s="102">
        <f>NORMDIST(E495,'HS Calculations'!F$68,'HS Calculations'!G$68/4,FALSE)+NORMDIST(E495,'HS Calculations'!F$69,'HS Calculations'!G$69/4,FALSE)+NORMDIST(E495,'HS Calculations'!F$70,'HS Calculations'!G$70/4,FALSE)+NORMDIST(E495,'HS Calculations'!F$71,'HS Calculations'!G$71/4,FALSE)</f>
        <v>0.2053994954914479</v>
      </c>
      <c r="H495" s="161"/>
      <c r="I495" s="161"/>
      <c r="J495" s="161"/>
      <c r="K495" s="161"/>
      <c r="L495" s="161"/>
      <c r="M495" s="161"/>
      <c r="N495" s="161"/>
      <c r="O495" s="161"/>
      <c r="P495" s="161"/>
      <c r="Q495" s="161"/>
      <c r="R495" s="161"/>
      <c r="S495" s="161"/>
      <c r="T495" s="161"/>
      <c r="U495" s="161"/>
      <c r="V495" s="161"/>
      <c r="W495" s="161"/>
      <c r="X495" s="161"/>
    </row>
    <row r="496" spans="1:24" x14ac:dyDescent="0.55000000000000004">
      <c r="A496" s="161"/>
      <c r="B496" s="161"/>
      <c r="C496" s="161"/>
      <c r="D496" s="95">
        <v>408</v>
      </c>
      <c r="E496" s="96">
        <f t="shared" si="30"/>
        <v>24.48</v>
      </c>
      <c r="F496" s="96">
        <f>NORMDIST(E496,'HS Calculations'!F$63,'HS Calculations'!G$63/4,FALSE)+NORMDIST(E496,'HS Calculations'!F$64,'HS Calculations'!G$64/4,FALSE)+NORMDIST(E496,'HS Calculations'!F$65,'HS Calculations'!G$65/4,FALSE)+NORMDIST(E496,'HS Calculations'!F$66,'HS Calculations'!G$66/4,FALSE)+NORMDIST(E496,'HS Calculations'!F$67,'HS Calculations'!G$67/4,FALSE)</f>
        <v>3.3224440464134642E-17</v>
      </c>
      <c r="G496" s="102">
        <f>NORMDIST(E496,'HS Calculations'!F$68,'HS Calculations'!G$68/4,FALSE)+NORMDIST(E496,'HS Calculations'!F$69,'HS Calculations'!G$69/4,FALSE)+NORMDIST(E496,'HS Calculations'!F$70,'HS Calculations'!G$70/4,FALSE)+NORMDIST(E496,'HS Calculations'!F$71,'HS Calculations'!G$71/4,FALSE)</f>
        <v>0.27663466043841328</v>
      </c>
      <c r="H496" s="161"/>
      <c r="I496" s="161"/>
      <c r="J496" s="161"/>
      <c r="K496" s="161"/>
      <c r="L496" s="161"/>
      <c r="M496" s="161"/>
      <c r="N496" s="161"/>
      <c r="O496" s="161"/>
      <c r="P496" s="161"/>
      <c r="Q496" s="161"/>
      <c r="R496" s="161"/>
      <c r="S496" s="161"/>
      <c r="T496" s="161"/>
      <c r="U496" s="161"/>
      <c r="V496" s="161"/>
      <c r="W496" s="161"/>
      <c r="X496" s="161"/>
    </row>
    <row r="497" spans="1:24" x14ac:dyDescent="0.55000000000000004">
      <c r="A497" s="161"/>
      <c r="B497" s="161"/>
      <c r="C497" s="161"/>
      <c r="D497" s="95">
        <v>409</v>
      </c>
      <c r="E497" s="96">
        <f t="shared" si="30"/>
        <v>24.54</v>
      </c>
      <c r="F497" s="96">
        <f>NORMDIST(E497,'HS Calculations'!F$63,'HS Calculations'!G$63/4,FALSE)+NORMDIST(E497,'HS Calculations'!F$64,'HS Calculations'!G$64/4,FALSE)+NORMDIST(E497,'HS Calculations'!F$65,'HS Calculations'!G$65/4,FALSE)+NORMDIST(E497,'HS Calculations'!F$66,'HS Calculations'!G$66/4,FALSE)+NORMDIST(E497,'HS Calculations'!F$67,'HS Calculations'!G$67/4,FALSE)</f>
        <v>1.2342772304959642E-16</v>
      </c>
      <c r="G497" s="102">
        <f>NORMDIST(E497,'HS Calculations'!F$68,'HS Calculations'!G$68/4,FALSE)+NORMDIST(E497,'HS Calculations'!F$69,'HS Calculations'!G$69/4,FALSE)+NORMDIST(E497,'HS Calculations'!F$70,'HS Calculations'!G$70/4,FALSE)+NORMDIST(E497,'HS Calculations'!F$71,'HS Calculations'!G$71/4,FALSE)</f>
        <v>0.36205939455281982</v>
      </c>
      <c r="H497" s="161"/>
      <c r="I497" s="161"/>
      <c r="J497" s="161"/>
      <c r="K497" s="161"/>
      <c r="L497" s="161"/>
      <c r="M497" s="161"/>
      <c r="N497" s="161"/>
      <c r="O497" s="161"/>
      <c r="P497" s="161"/>
      <c r="Q497" s="161"/>
      <c r="R497" s="161"/>
      <c r="S497" s="161"/>
      <c r="T497" s="161"/>
      <c r="U497" s="161"/>
      <c r="V497" s="161"/>
      <c r="W497" s="161"/>
      <c r="X497" s="161"/>
    </row>
    <row r="498" spans="1:24" x14ac:dyDescent="0.55000000000000004">
      <c r="A498" s="161"/>
      <c r="B498" s="161"/>
      <c r="C498" s="161"/>
      <c r="D498" s="95">
        <v>410</v>
      </c>
      <c r="E498" s="96">
        <f t="shared" si="30"/>
        <v>24.6</v>
      </c>
      <c r="F498" s="96">
        <f>NORMDIST(E498,'HS Calculations'!F$63,'HS Calculations'!G$63/4,FALSE)+NORMDIST(E498,'HS Calculations'!F$64,'HS Calculations'!G$64/4,FALSE)+NORMDIST(E498,'HS Calculations'!F$65,'HS Calculations'!G$65/4,FALSE)+NORMDIST(E498,'HS Calculations'!F$66,'HS Calculations'!G$66/4,FALSE)+NORMDIST(E498,'HS Calculations'!F$67,'HS Calculations'!G$67/4,FALSE)</f>
        <v>4.4806350868750021E-16</v>
      </c>
      <c r="G498" s="102">
        <f>NORMDIST(E498,'HS Calculations'!F$68,'HS Calculations'!G$68/4,FALSE)+NORMDIST(E498,'HS Calculations'!F$69,'HS Calculations'!G$69/4,FALSE)+NORMDIST(E498,'HS Calculations'!F$70,'HS Calculations'!G$70/4,FALSE)+NORMDIST(E498,'HS Calculations'!F$71,'HS Calculations'!G$71/4,FALSE)</f>
        <v>0.46048878231962792</v>
      </c>
      <c r="H498" s="161"/>
      <c r="I498" s="161"/>
      <c r="J498" s="161"/>
      <c r="K498" s="161"/>
      <c r="L498" s="161"/>
      <c r="M498" s="161"/>
      <c r="N498" s="161"/>
      <c r="O498" s="161"/>
      <c r="P498" s="161"/>
      <c r="Q498" s="161"/>
      <c r="R498" s="161"/>
      <c r="S498" s="161"/>
      <c r="T498" s="161"/>
      <c r="U498" s="161"/>
      <c r="V498" s="161"/>
      <c r="W498" s="161"/>
      <c r="X498" s="161"/>
    </row>
    <row r="499" spans="1:24" x14ac:dyDescent="0.55000000000000004">
      <c r="A499" s="161"/>
      <c r="B499" s="161"/>
      <c r="C499" s="161"/>
      <c r="D499" s="95">
        <v>411</v>
      </c>
      <c r="E499" s="96">
        <f t="shared" si="30"/>
        <v>24.66</v>
      </c>
      <c r="F499" s="96">
        <f>NORMDIST(E499,'HS Calculations'!F$63,'HS Calculations'!G$63/4,FALSE)+NORMDIST(E499,'HS Calculations'!F$64,'HS Calculations'!G$64/4,FALSE)+NORMDIST(E499,'HS Calculations'!F$65,'HS Calculations'!G$65/4,FALSE)+NORMDIST(E499,'HS Calculations'!F$66,'HS Calculations'!G$66/4,FALSE)+NORMDIST(E499,'HS Calculations'!F$67,'HS Calculations'!G$67/4,FALSE)</f>
        <v>1.5894184495172264E-15</v>
      </c>
      <c r="G499" s="102">
        <f>NORMDIST(E499,'HS Calculations'!F$68,'HS Calculations'!G$68/4,FALSE)+NORMDIST(E499,'HS Calculations'!F$69,'HS Calculations'!G$69/4,FALSE)+NORMDIST(E499,'HS Calculations'!F$70,'HS Calculations'!G$70/4,FALSE)+NORMDIST(E499,'HS Calculations'!F$71,'HS Calculations'!G$71/4,FALSE)</f>
        <v>0.56914679694053061</v>
      </c>
      <c r="H499" s="161"/>
      <c r="I499" s="161"/>
      <c r="J499" s="161"/>
      <c r="K499" s="161"/>
      <c r="L499" s="161"/>
      <c r="M499" s="161"/>
      <c r="N499" s="161"/>
      <c r="O499" s="161"/>
      <c r="P499" s="161"/>
      <c r="Q499" s="161"/>
      <c r="R499" s="161"/>
      <c r="S499" s="161"/>
      <c r="T499" s="161"/>
      <c r="U499" s="161"/>
      <c r="V499" s="161"/>
      <c r="W499" s="161"/>
      <c r="X499" s="161"/>
    </row>
    <row r="500" spans="1:24" x14ac:dyDescent="0.55000000000000004">
      <c r="A500" s="161"/>
      <c r="B500" s="161"/>
      <c r="C500" s="161"/>
      <c r="D500" s="95">
        <v>412</v>
      </c>
      <c r="E500" s="96">
        <f t="shared" si="30"/>
        <v>24.72</v>
      </c>
      <c r="F500" s="96">
        <f>NORMDIST(E500,'HS Calculations'!F$63,'HS Calculations'!G$63/4,FALSE)+NORMDIST(E500,'HS Calculations'!F$64,'HS Calculations'!G$64/4,FALSE)+NORMDIST(E500,'HS Calculations'!F$65,'HS Calculations'!G$65/4,FALSE)+NORMDIST(E500,'HS Calculations'!F$66,'HS Calculations'!G$66/4,FALSE)+NORMDIST(E500,'HS Calculations'!F$67,'HS Calculations'!G$67/4,FALSE)</f>
        <v>5.5094562752954932E-15</v>
      </c>
      <c r="G500" s="102">
        <f>NORMDIST(E500,'HS Calculations'!F$68,'HS Calculations'!G$68/4,FALSE)+NORMDIST(E500,'HS Calculations'!F$69,'HS Calculations'!G$69/4,FALSE)+NORMDIST(E500,'HS Calculations'!F$70,'HS Calculations'!G$70/4,FALSE)+NORMDIST(E500,'HS Calculations'!F$71,'HS Calculations'!G$71/4,FALSE)</f>
        <v>0.68358975257959753</v>
      </c>
      <c r="H500" s="161"/>
      <c r="I500" s="161"/>
      <c r="J500" s="161"/>
      <c r="K500" s="161"/>
      <c r="L500" s="161"/>
      <c r="M500" s="161"/>
      <c r="N500" s="161"/>
      <c r="O500" s="161"/>
      <c r="P500" s="161"/>
      <c r="Q500" s="161"/>
      <c r="R500" s="161"/>
      <c r="S500" s="161"/>
      <c r="T500" s="161"/>
      <c r="U500" s="161"/>
      <c r="V500" s="161"/>
      <c r="W500" s="161"/>
      <c r="X500" s="161"/>
    </row>
    <row r="501" spans="1:24" x14ac:dyDescent="0.55000000000000004">
      <c r="A501" s="161"/>
      <c r="B501" s="161"/>
      <c r="C501" s="161"/>
      <c r="D501" s="95">
        <v>413</v>
      </c>
      <c r="E501" s="96">
        <f t="shared" si="30"/>
        <v>24.78</v>
      </c>
      <c r="F501" s="96">
        <f>NORMDIST(E501,'HS Calculations'!F$63,'HS Calculations'!G$63/4,FALSE)+NORMDIST(E501,'HS Calculations'!F$64,'HS Calculations'!G$64/4,FALSE)+NORMDIST(E501,'HS Calculations'!F$65,'HS Calculations'!G$65/4,FALSE)+NORMDIST(E501,'HS Calculations'!F$66,'HS Calculations'!G$66/4,FALSE)+NORMDIST(E501,'HS Calculations'!F$67,'HS Calculations'!G$67/4,FALSE)</f>
        <v>1.8661693313909815E-14</v>
      </c>
      <c r="G501" s="102">
        <f>NORMDIST(E501,'HS Calculations'!F$68,'HS Calculations'!G$68/4,FALSE)+NORMDIST(E501,'HS Calculations'!F$69,'HS Calculations'!G$69/4,FALSE)+NORMDIST(E501,'HS Calculations'!F$70,'HS Calculations'!G$70/4,FALSE)+NORMDIST(E501,'HS Calculations'!F$71,'HS Calculations'!G$71/4,FALSE)</f>
        <v>0.79787121682029971</v>
      </c>
      <c r="H501" s="161"/>
      <c r="I501" s="161"/>
      <c r="J501" s="161"/>
      <c r="K501" s="161"/>
      <c r="L501" s="161"/>
      <c r="M501" s="161"/>
      <c r="N501" s="161"/>
      <c r="O501" s="161"/>
      <c r="P501" s="161"/>
      <c r="Q501" s="161"/>
      <c r="R501" s="161"/>
      <c r="S501" s="161"/>
      <c r="T501" s="161"/>
      <c r="U501" s="161"/>
      <c r="V501" s="161"/>
      <c r="W501" s="161"/>
      <c r="X501" s="161"/>
    </row>
    <row r="502" spans="1:24" x14ac:dyDescent="0.55000000000000004">
      <c r="A502" s="161"/>
      <c r="B502" s="161"/>
      <c r="C502" s="161"/>
      <c r="D502" s="95">
        <v>414</v>
      </c>
      <c r="E502" s="96">
        <f t="shared" si="30"/>
        <v>24.84</v>
      </c>
      <c r="F502" s="96">
        <f>NORMDIST(E502,'HS Calculations'!F$63,'HS Calculations'!G$63/4,FALSE)+NORMDIST(E502,'HS Calculations'!F$64,'HS Calculations'!G$64/4,FALSE)+NORMDIST(E502,'HS Calculations'!F$65,'HS Calculations'!G$65/4,FALSE)+NORMDIST(E502,'HS Calculations'!F$66,'HS Calculations'!G$66/4,FALSE)+NORMDIST(E502,'HS Calculations'!F$67,'HS Calculations'!G$67/4,FALSE)</f>
        <v>6.1768232133317747E-14</v>
      </c>
      <c r="G502" s="102">
        <f>NORMDIST(E502,'HS Calculations'!F$68,'HS Calculations'!G$68/4,FALSE)+NORMDIST(E502,'HS Calculations'!F$69,'HS Calculations'!G$69/4,FALSE)+NORMDIST(E502,'HS Calculations'!F$70,'HS Calculations'!G$70/4,FALSE)+NORMDIST(E502,'HS Calculations'!F$71,'HS Calculations'!G$71/4,FALSE)</f>
        <v>0.904973911022671</v>
      </c>
      <c r="H502" s="161"/>
      <c r="I502" s="161"/>
      <c r="J502" s="161"/>
      <c r="K502" s="161"/>
      <c r="L502" s="161"/>
      <c r="M502" s="161"/>
      <c r="N502" s="161"/>
      <c r="O502" s="161"/>
      <c r="P502" s="161"/>
      <c r="Q502" s="161"/>
      <c r="R502" s="161"/>
      <c r="S502" s="161"/>
      <c r="T502" s="161"/>
      <c r="U502" s="161"/>
      <c r="V502" s="161"/>
      <c r="W502" s="161"/>
      <c r="X502" s="161"/>
    </row>
    <row r="503" spans="1:24" x14ac:dyDescent="0.55000000000000004">
      <c r="A503" s="161"/>
      <c r="B503" s="161"/>
      <c r="C503" s="161"/>
      <c r="D503" s="95">
        <v>415</v>
      </c>
      <c r="E503" s="96">
        <f t="shared" si="30"/>
        <v>24.9</v>
      </c>
      <c r="F503" s="96">
        <f>NORMDIST(E503,'HS Calculations'!F$63,'HS Calculations'!G$63/4,FALSE)+NORMDIST(E503,'HS Calculations'!F$64,'HS Calculations'!G$64/4,FALSE)+NORMDIST(E503,'HS Calculations'!F$65,'HS Calculations'!G$65/4,FALSE)+NORMDIST(E503,'HS Calculations'!F$66,'HS Calculations'!G$66/4,FALSE)+NORMDIST(E503,'HS Calculations'!F$67,'HS Calculations'!G$67/4,FALSE)</f>
        <v>1.99779587284268E-13</v>
      </c>
      <c r="G503" s="102">
        <f>NORMDIST(E503,'HS Calculations'!F$68,'HS Calculations'!G$68/4,FALSE)+NORMDIST(E503,'HS Calculations'!F$69,'HS Calculations'!G$69/4,FALSE)+NORMDIST(E503,'HS Calculations'!F$70,'HS Calculations'!G$70/4,FALSE)+NORMDIST(E503,'HS Calculations'!F$71,'HS Calculations'!G$71/4,FALSE)</f>
        <v>0.99748259682791285</v>
      </c>
      <c r="H503" s="161"/>
      <c r="I503" s="161"/>
      <c r="J503" s="161"/>
      <c r="K503" s="161"/>
      <c r="L503" s="161"/>
      <c r="M503" s="161"/>
      <c r="N503" s="161"/>
      <c r="O503" s="161"/>
      <c r="P503" s="161"/>
      <c r="Q503" s="161"/>
      <c r="R503" s="161"/>
      <c r="S503" s="161"/>
      <c r="T503" s="161"/>
      <c r="U503" s="161"/>
      <c r="V503" s="161"/>
      <c r="W503" s="161"/>
      <c r="X503" s="161"/>
    </row>
    <row r="504" spans="1:24" x14ac:dyDescent="0.55000000000000004">
      <c r="A504" s="161"/>
      <c r="B504" s="161"/>
      <c r="C504" s="161"/>
      <c r="D504" s="95">
        <v>416</v>
      </c>
      <c r="E504" s="96">
        <f t="shared" si="30"/>
        <v>24.96</v>
      </c>
      <c r="F504" s="96">
        <f>NORMDIST(E504,'HS Calculations'!F$63,'HS Calculations'!G$63/4,FALSE)+NORMDIST(E504,'HS Calculations'!F$64,'HS Calculations'!G$64/4,FALSE)+NORMDIST(E504,'HS Calculations'!F$65,'HS Calculations'!G$65/4,FALSE)+NORMDIST(E504,'HS Calculations'!F$66,'HS Calculations'!G$66/4,FALSE)+NORMDIST(E504,'HS Calculations'!F$67,'HS Calculations'!G$67/4,FALSE)</f>
        <v>6.3140623772042534E-13</v>
      </c>
      <c r="G504" s="102">
        <f>NORMDIST(E504,'HS Calculations'!F$68,'HS Calculations'!G$68/4,FALSE)+NORMDIST(E504,'HS Calculations'!F$69,'HS Calculations'!G$69/4,FALSE)+NORMDIST(E504,'HS Calculations'!F$70,'HS Calculations'!G$70/4,FALSE)+NORMDIST(E504,'HS Calculations'!F$71,'HS Calculations'!G$71/4,FALSE)</f>
        <v>1.0684165380760153</v>
      </c>
      <c r="H504" s="161"/>
      <c r="I504" s="161"/>
      <c r="J504" s="161"/>
      <c r="K504" s="161"/>
      <c r="L504" s="161"/>
      <c r="M504" s="161"/>
      <c r="N504" s="161"/>
      <c r="O504" s="161"/>
      <c r="P504" s="161"/>
      <c r="Q504" s="161"/>
      <c r="R504" s="161"/>
      <c r="S504" s="161"/>
      <c r="T504" s="161"/>
      <c r="U504" s="161"/>
      <c r="V504" s="161"/>
      <c r="W504" s="161"/>
      <c r="X504" s="161"/>
    </row>
    <row r="505" spans="1:24" x14ac:dyDescent="0.55000000000000004">
      <c r="A505" s="161"/>
      <c r="B505" s="161"/>
      <c r="C505" s="161"/>
      <c r="D505" s="95">
        <v>417</v>
      </c>
      <c r="E505" s="96">
        <f t="shared" si="30"/>
        <v>25.02</v>
      </c>
      <c r="F505" s="96">
        <f>NORMDIST(E505,'HS Calculations'!F$63,'HS Calculations'!G$63/4,FALSE)+NORMDIST(E505,'HS Calculations'!F$64,'HS Calculations'!G$64/4,FALSE)+NORMDIST(E505,'HS Calculations'!F$65,'HS Calculations'!G$65/4,FALSE)+NORMDIST(E505,'HS Calculations'!F$66,'HS Calculations'!G$66/4,FALSE)+NORMDIST(E505,'HS Calculations'!F$67,'HS Calculations'!G$67/4,FALSE)</f>
        <v>1.9500171944588558E-12</v>
      </c>
      <c r="G505" s="102">
        <f>NORMDIST(E505,'HS Calculations'!F$68,'HS Calculations'!G$68/4,FALSE)+NORMDIST(E505,'HS Calculations'!F$69,'HS Calculations'!G$69/4,FALSE)+NORMDIST(E505,'HS Calculations'!F$70,'HS Calculations'!G$70/4,FALSE)+NORMDIST(E505,'HS Calculations'!F$71,'HS Calculations'!G$71/4,FALSE)</f>
        <v>1.1120949873510024</v>
      </c>
      <c r="H505" s="161"/>
      <c r="I505" s="161"/>
      <c r="J505" s="161"/>
      <c r="K505" s="161"/>
      <c r="L505" s="161"/>
      <c r="M505" s="161"/>
      <c r="N505" s="161"/>
      <c r="O505" s="161"/>
      <c r="P505" s="161"/>
      <c r="Q505" s="161"/>
      <c r="R505" s="161"/>
      <c r="S505" s="161"/>
      <c r="T505" s="161"/>
      <c r="U505" s="161"/>
      <c r="V505" s="161"/>
      <c r="W505" s="161"/>
      <c r="X505" s="161"/>
    </row>
    <row r="506" spans="1:24" x14ac:dyDescent="0.55000000000000004">
      <c r="A506" s="161"/>
      <c r="B506" s="161"/>
      <c r="C506" s="161"/>
      <c r="D506" s="95">
        <v>418</v>
      </c>
      <c r="E506" s="96">
        <f t="shared" si="30"/>
        <v>25.08</v>
      </c>
      <c r="F506" s="96">
        <f>NORMDIST(E506,'HS Calculations'!F$63,'HS Calculations'!G$63/4,FALSE)+NORMDIST(E506,'HS Calculations'!F$64,'HS Calculations'!G$64/4,FALSE)+NORMDIST(E506,'HS Calculations'!F$65,'HS Calculations'!G$65/4,FALSE)+NORMDIST(E506,'HS Calculations'!F$66,'HS Calculations'!G$66/4,FALSE)+NORMDIST(E506,'HS Calculations'!F$67,'HS Calculations'!G$67/4,FALSE)</f>
        <v>5.8849100621874682E-12</v>
      </c>
      <c r="G506" s="102">
        <f>NORMDIST(E506,'HS Calculations'!F$68,'HS Calculations'!G$68/4,FALSE)+NORMDIST(E506,'HS Calculations'!F$69,'HS Calculations'!G$69/4,FALSE)+NORMDIST(E506,'HS Calculations'!F$70,'HS Calculations'!G$70/4,FALSE)+NORMDIST(E506,'HS Calculations'!F$71,'HS Calculations'!G$71/4,FALSE)</f>
        <v>1.1248877084255124</v>
      </c>
      <c r="H506" s="161"/>
      <c r="I506" s="161"/>
      <c r="J506" s="161"/>
      <c r="K506" s="161"/>
      <c r="L506" s="161"/>
      <c r="M506" s="161"/>
      <c r="N506" s="161"/>
      <c r="O506" s="161"/>
      <c r="P506" s="161"/>
      <c r="Q506" s="161"/>
      <c r="R506" s="161"/>
      <c r="S506" s="161"/>
      <c r="T506" s="161"/>
      <c r="U506" s="161"/>
      <c r="V506" s="161"/>
      <c r="W506" s="161"/>
      <c r="X506" s="161"/>
    </row>
    <row r="507" spans="1:24" x14ac:dyDescent="0.55000000000000004">
      <c r="A507" s="161"/>
      <c r="B507" s="161"/>
      <c r="C507" s="161"/>
      <c r="D507" s="95">
        <v>419</v>
      </c>
      <c r="E507" s="96">
        <f t="shared" si="30"/>
        <v>25.14</v>
      </c>
      <c r="F507" s="96">
        <f>NORMDIST(E507,'HS Calculations'!F$63,'HS Calculations'!G$63/4,FALSE)+NORMDIST(E507,'HS Calculations'!F$64,'HS Calculations'!G$64/4,FALSE)+NORMDIST(E507,'HS Calculations'!F$65,'HS Calculations'!G$65/4,FALSE)+NORMDIST(E507,'HS Calculations'!F$66,'HS Calculations'!G$66/4,FALSE)+NORMDIST(E507,'HS Calculations'!F$67,'HS Calculations'!G$67/4,FALSE)</f>
        <v>1.7354537156626344E-11</v>
      </c>
      <c r="G507" s="102">
        <f>NORMDIST(E507,'HS Calculations'!F$68,'HS Calculations'!G$68/4,FALSE)+NORMDIST(E507,'HS Calculations'!F$69,'HS Calculations'!G$69/4,FALSE)+NORMDIST(E507,'HS Calculations'!F$70,'HS Calculations'!G$70/4,FALSE)+NORMDIST(E507,'HS Calculations'!F$71,'HS Calculations'!G$71/4,FALSE)</f>
        <v>1.1057131283915163</v>
      </c>
      <c r="H507" s="161"/>
      <c r="I507" s="161"/>
      <c r="J507" s="161"/>
      <c r="K507" s="161"/>
      <c r="L507" s="161"/>
      <c r="M507" s="161"/>
      <c r="N507" s="161"/>
      <c r="O507" s="161"/>
      <c r="P507" s="161"/>
      <c r="Q507" s="161"/>
      <c r="R507" s="161"/>
      <c r="S507" s="161"/>
      <c r="T507" s="161"/>
      <c r="U507" s="161"/>
      <c r="V507" s="161"/>
      <c r="W507" s="161"/>
      <c r="X507" s="161"/>
    </row>
    <row r="508" spans="1:24" x14ac:dyDescent="0.55000000000000004">
      <c r="A508" s="161"/>
      <c r="B508" s="161"/>
      <c r="C508" s="161"/>
      <c r="D508" s="95">
        <v>420</v>
      </c>
      <c r="E508" s="96">
        <f t="shared" si="30"/>
        <v>25.2</v>
      </c>
      <c r="F508" s="96">
        <f>NORMDIST(E508,'HS Calculations'!F$63,'HS Calculations'!G$63/4,FALSE)+NORMDIST(E508,'HS Calculations'!F$64,'HS Calculations'!G$64/4,FALSE)+NORMDIST(E508,'HS Calculations'!F$65,'HS Calculations'!G$65/4,FALSE)+NORMDIST(E508,'HS Calculations'!F$66,'HS Calculations'!G$66/4,FALSE)+NORMDIST(E508,'HS Calculations'!F$67,'HS Calculations'!G$67/4,FALSE)</f>
        <v>5.0010138528910922E-11</v>
      </c>
      <c r="G508" s="102">
        <f>NORMDIST(E508,'HS Calculations'!F$68,'HS Calculations'!G$68/4,FALSE)+NORMDIST(E508,'HS Calculations'!F$69,'HS Calculations'!G$69/4,FALSE)+NORMDIST(E508,'HS Calculations'!F$70,'HS Calculations'!G$70/4,FALSE)+NORMDIST(E508,'HS Calculations'!F$71,'HS Calculations'!G$71/4,FALSE)</f>
        <v>1.0561893102100908</v>
      </c>
      <c r="H508" s="161"/>
      <c r="I508" s="161"/>
      <c r="J508" s="161"/>
      <c r="K508" s="161"/>
      <c r="L508" s="161"/>
      <c r="M508" s="161"/>
      <c r="N508" s="161"/>
      <c r="O508" s="161"/>
      <c r="P508" s="161"/>
      <c r="Q508" s="161"/>
      <c r="R508" s="161"/>
      <c r="S508" s="161"/>
      <c r="T508" s="161"/>
      <c r="U508" s="161"/>
      <c r="V508" s="161"/>
      <c r="W508" s="161"/>
      <c r="X508" s="161"/>
    </row>
    <row r="509" spans="1:24" x14ac:dyDescent="0.55000000000000004">
      <c r="A509" s="161"/>
      <c r="B509" s="161"/>
      <c r="C509" s="161"/>
      <c r="D509" s="95">
        <v>421</v>
      </c>
      <c r="E509" s="96">
        <f t="shared" si="30"/>
        <v>25.26</v>
      </c>
      <c r="F509" s="96">
        <f>NORMDIST(E509,'HS Calculations'!F$63,'HS Calculations'!G$63/4,FALSE)+NORMDIST(E509,'HS Calculations'!F$64,'HS Calculations'!G$64/4,FALSE)+NORMDIST(E509,'HS Calculations'!F$65,'HS Calculations'!G$65/4,FALSE)+NORMDIST(E509,'HS Calculations'!F$66,'HS Calculations'!G$66/4,FALSE)+NORMDIST(E509,'HS Calculations'!F$67,'HS Calculations'!G$67/4,FALSE)</f>
        <v>1.4082342280272027E-10</v>
      </c>
      <c r="G509" s="102">
        <f>NORMDIST(E509,'HS Calculations'!F$68,'HS Calculations'!G$68/4,FALSE)+NORMDIST(E509,'HS Calculations'!F$69,'HS Calculations'!G$69/4,FALSE)+NORMDIST(E509,'HS Calculations'!F$70,'HS Calculations'!G$70/4,FALSE)+NORMDIST(E509,'HS Calculations'!F$71,'HS Calculations'!G$71/4,FALSE)</f>
        <v>0.98040851814751784</v>
      </c>
      <c r="H509" s="161"/>
      <c r="I509" s="161"/>
      <c r="J509" s="161"/>
      <c r="K509" s="161"/>
      <c r="L509" s="161"/>
      <c r="M509" s="161"/>
      <c r="N509" s="161"/>
      <c r="O509" s="161"/>
      <c r="P509" s="161"/>
      <c r="Q509" s="161"/>
      <c r="R509" s="161"/>
      <c r="S509" s="161"/>
      <c r="T509" s="161"/>
      <c r="U509" s="161"/>
      <c r="V509" s="161"/>
      <c r="W509" s="161"/>
      <c r="X509" s="161"/>
    </row>
    <row r="510" spans="1:24" x14ac:dyDescent="0.55000000000000004">
      <c r="A510" s="161"/>
      <c r="B510" s="161"/>
      <c r="C510" s="161"/>
      <c r="D510" s="95">
        <v>422</v>
      </c>
      <c r="E510" s="96">
        <f t="shared" si="30"/>
        <v>25.32</v>
      </c>
      <c r="F510" s="96">
        <f>NORMDIST(E510,'HS Calculations'!F$63,'HS Calculations'!G$63/4,FALSE)+NORMDIST(E510,'HS Calculations'!F$64,'HS Calculations'!G$64/4,FALSE)+NORMDIST(E510,'HS Calculations'!F$65,'HS Calculations'!G$65/4,FALSE)+NORMDIST(E510,'HS Calculations'!F$66,'HS Calculations'!G$66/4,FALSE)+NORMDIST(E510,'HS Calculations'!F$67,'HS Calculations'!G$67/4,FALSE)</f>
        <v>3.8749272270573057E-10</v>
      </c>
      <c r="G510" s="102">
        <f>NORMDIST(E510,'HS Calculations'!F$68,'HS Calculations'!G$68/4,FALSE)+NORMDIST(E510,'HS Calculations'!F$69,'HS Calculations'!G$69/4,FALSE)+NORMDIST(E510,'HS Calculations'!F$70,'HS Calculations'!G$70/4,FALSE)+NORMDIST(E510,'HS Calculations'!F$71,'HS Calculations'!G$71/4,FALSE)</f>
        <v>0.88437893768794518</v>
      </c>
      <c r="H510" s="161"/>
      <c r="I510" s="161"/>
      <c r="J510" s="161"/>
      <c r="K510" s="161"/>
      <c r="L510" s="161"/>
      <c r="M510" s="161"/>
      <c r="N510" s="161"/>
      <c r="O510" s="161"/>
      <c r="P510" s="161"/>
      <c r="Q510" s="161"/>
      <c r="R510" s="161"/>
      <c r="S510" s="161"/>
      <c r="T510" s="161"/>
      <c r="U510" s="161"/>
      <c r="V510" s="161"/>
      <c r="W510" s="161"/>
      <c r="X510" s="161"/>
    </row>
    <row r="511" spans="1:24" x14ac:dyDescent="0.55000000000000004">
      <c r="A511" s="161"/>
      <c r="B511" s="161"/>
      <c r="C511" s="161"/>
      <c r="D511" s="95">
        <v>423</v>
      </c>
      <c r="E511" s="96">
        <f t="shared" si="30"/>
        <v>25.38</v>
      </c>
      <c r="F511" s="96">
        <f>NORMDIST(E511,'HS Calculations'!F$63,'HS Calculations'!G$63/4,FALSE)+NORMDIST(E511,'HS Calculations'!F$64,'HS Calculations'!G$64/4,FALSE)+NORMDIST(E511,'HS Calculations'!F$65,'HS Calculations'!G$65/4,FALSE)+NORMDIST(E511,'HS Calculations'!F$66,'HS Calculations'!G$66/4,FALSE)+NORMDIST(E511,'HS Calculations'!F$67,'HS Calculations'!G$67/4,FALSE)</f>
        <v>1.0418951629668167E-9</v>
      </c>
      <c r="G511" s="102">
        <f>NORMDIST(E511,'HS Calculations'!F$68,'HS Calculations'!G$68/4,FALSE)+NORMDIST(E511,'HS Calculations'!F$69,'HS Calculations'!G$69/4,FALSE)+NORMDIST(E511,'HS Calculations'!F$70,'HS Calculations'!G$70/4,FALSE)+NORMDIST(E511,'HS Calculations'!F$71,'HS Calculations'!G$71/4,FALSE)</f>
        <v>0.77523917841687362</v>
      </c>
      <c r="H511" s="161"/>
      <c r="I511" s="161"/>
      <c r="J511" s="161"/>
      <c r="K511" s="161"/>
      <c r="L511" s="161"/>
      <c r="M511" s="161"/>
      <c r="N511" s="161"/>
      <c r="O511" s="161"/>
      <c r="P511" s="161"/>
      <c r="Q511" s="161"/>
      <c r="R511" s="161"/>
      <c r="S511" s="161"/>
      <c r="T511" s="161"/>
      <c r="U511" s="161"/>
      <c r="V511" s="161"/>
      <c r="W511" s="161"/>
      <c r="X511" s="161"/>
    </row>
    <row r="512" spans="1:24" x14ac:dyDescent="0.55000000000000004">
      <c r="A512" s="161"/>
      <c r="B512" s="161"/>
      <c r="C512" s="161"/>
      <c r="D512" s="95">
        <v>424</v>
      </c>
      <c r="E512" s="96">
        <f t="shared" si="30"/>
        <v>25.44</v>
      </c>
      <c r="F512" s="96">
        <f>NORMDIST(E512,'HS Calculations'!F$63,'HS Calculations'!G$63/4,FALSE)+NORMDIST(E512,'HS Calculations'!F$64,'HS Calculations'!G$64/4,FALSE)+NORMDIST(E512,'HS Calculations'!F$65,'HS Calculations'!G$65/4,FALSE)+NORMDIST(E512,'HS Calculations'!F$66,'HS Calculations'!G$66/4,FALSE)+NORMDIST(E512,'HS Calculations'!F$67,'HS Calculations'!G$67/4,FALSE)</f>
        <v>2.737513750701184E-9</v>
      </c>
      <c r="G512" s="102">
        <f>NORMDIST(E512,'HS Calculations'!F$68,'HS Calculations'!G$68/4,FALSE)+NORMDIST(E512,'HS Calculations'!F$69,'HS Calculations'!G$69/4,FALSE)+NORMDIST(E512,'HS Calculations'!F$70,'HS Calculations'!G$70/4,FALSE)+NORMDIST(E512,'HS Calculations'!F$71,'HS Calculations'!G$71/4,FALSE)</f>
        <v>0.66038779933949709</v>
      </c>
      <c r="H512" s="161"/>
      <c r="I512" s="161"/>
      <c r="J512" s="161"/>
      <c r="K512" s="161"/>
      <c r="L512" s="161"/>
      <c r="M512" s="161"/>
      <c r="N512" s="161"/>
      <c r="O512" s="161"/>
      <c r="P512" s="161"/>
      <c r="Q512" s="161"/>
      <c r="R512" s="161"/>
      <c r="S512" s="161"/>
      <c r="T512" s="161"/>
      <c r="U512" s="161"/>
      <c r="V512" s="161"/>
      <c r="W512" s="161"/>
      <c r="X512" s="161"/>
    </row>
    <row r="513" spans="1:24" x14ac:dyDescent="0.55000000000000004">
      <c r="A513" s="161"/>
      <c r="B513" s="161"/>
      <c r="C513" s="161"/>
      <c r="D513" s="95">
        <v>425</v>
      </c>
      <c r="E513" s="96">
        <f t="shared" si="30"/>
        <v>25.5</v>
      </c>
      <c r="F513" s="96">
        <f>NORMDIST(E513,'HS Calculations'!F$63,'HS Calculations'!G$63/4,FALSE)+NORMDIST(E513,'HS Calculations'!F$64,'HS Calculations'!G$64/4,FALSE)+NORMDIST(E513,'HS Calculations'!F$65,'HS Calculations'!G$65/4,FALSE)+NORMDIST(E513,'HS Calculations'!F$66,'HS Calculations'!G$66/4,FALSE)+NORMDIST(E513,'HS Calculations'!F$67,'HS Calculations'!G$67/4,FALSE)</f>
        <v>7.0284638148630723E-9</v>
      </c>
      <c r="G513" s="102">
        <f>NORMDIST(E513,'HS Calculations'!F$68,'HS Calculations'!G$68/4,FALSE)+NORMDIST(E513,'HS Calculations'!F$69,'HS Calculations'!G$69/4,FALSE)+NORMDIST(E513,'HS Calculations'!F$70,'HS Calculations'!G$70/4,FALSE)+NORMDIST(E513,'HS Calculations'!F$71,'HS Calculations'!G$71/4,FALSE)</f>
        <v>0.54667394595935148</v>
      </c>
      <c r="H513" s="161"/>
      <c r="I513" s="161"/>
      <c r="J513" s="161"/>
      <c r="K513" s="161"/>
      <c r="L513" s="161"/>
      <c r="M513" s="161"/>
      <c r="N513" s="161"/>
      <c r="O513" s="161"/>
      <c r="P513" s="161"/>
      <c r="Q513" s="161"/>
      <c r="R513" s="161"/>
      <c r="S513" s="161"/>
      <c r="T513" s="161"/>
      <c r="U513" s="161"/>
      <c r="V513" s="161"/>
      <c r="W513" s="161"/>
      <c r="X513" s="161"/>
    </row>
    <row r="514" spans="1:24" x14ac:dyDescent="0.55000000000000004">
      <c r="A514" s="161"/>
      <c r="B514" s="161"/>
      <c r="C514" s="161"/>
      <c r="D514" s="95">
        <v>426</v>
      </c>
      <c r="E514" s="96">
        <f t="shared" si="30"/>
        <v>25.56</v>
      </c>
      <c r="F514" s="96">
        <f>NORMDIST(E514,'HS Calculations'!F$63,'HS Calculations'!G$63/4,FALSE)+NORMDIST(E514,'HS Calculations'!F$64,'HS Calculations'!G$64/4,FALSE)+NORMDIST(E514,'HS Calculations'!F$65,'HS Calculations'!G$65/4,FALSE)+NORMDIST(E514,'HS Calculations'!F$66,'HS Calculations'!G$66/4,FALSE)+NORMDIST(E514,'HS Calculations'!F$67,'HS Calculations'!G$67/4,FALSE)</f>
        <v>1.7633411138162451E-8</v>
      </c>
      <c r="G514" s="102">
        <f>NORMDIST(E514,'HS Calculations'!F$68,'HS Calculations'!G$68/4,FALSE)+NORMDIST(E514,'HS Calculations'!F$69,'HS Calculations'!G$69/4,FALSE)+NORMDIST(E514,'HS Calculations'!F$70,'HS Calculations'!G$70/4,FALSE)+NORMDIST(E514,'HS Calculations'!F$71,'HS Calculations'!G$71/4,FALSE)</f>
        <v>0.43976809489265845</v>
      </c>
      <c r="H514" s="161"/>
      <c r="I514" s="161"/>
      <c r="J514" s="161"/>
      <c r="K514" s="161"/>
      <c r="L514" s="161"/>
      <c r="M514" s="161"/>
      <c r="N514" s="161"/>
      <c r="O514" s="161"/>
      <c r="P514" s="161"/>
      <c r="Q514" s="161"/>
      <c r="R514" s="161"/>
      <c r="S514" s="161"/>
      <c r="T514" s="161"/>
      <c r="U514" s="161"/>
      <c r="V514" s="161"/>
      <c r="W514" s="161"/>
      <c r="X514" s="161"/>
    </row>
    <row r="515" spans="1:24" x14ac:dyDescent="0.55000000000000004">
      <c r="A515" s="161"/>
      <c r="B515" s="161"/>
      <c r="C515" s="161"/>
      <c r="D515" s="95">
        <v>427</v>
      </c>
      <c r="E515" s="96">
        <f t="shared" si="30"/>
        <v>25.62</v>
      </c>
      <c r="F515" s="96">
        <f>NORMDIST(E515,'HS Calculations'!F$63,'HS Calculations'!G$63/4,FALSE)+NORMDIST(E515,'HS Calculations'!F$64,'HS Calculations'!G$64/4,FALSE)+NORMDIST(E515,'HS Calculations'!F$65,'HS Calculations'!G$65/4,FALSE)+NORMDIST(E515,'HS Calculations'!F$66,'HS Calculations'!G$66/4,FALSE)+NORMDIST(E515,'HS Calculations'!F$67,'HS Calculations'!G$67/4,FALSE)</f>
        <v>4.3229884010460725E-8</v>
      </c>
      <c r="G515" s="102">
        <f>NORMDIST(E515,'HS Calculations'!F$68,'HS Calculations'!G$68/4,FALSE)+NORMDIST(E515,'HS Calculations'!F$69,'HS Calculations'!G$69/4,FALSE)+NORMDIST(E515,'HS Calculations'!F$70,'HS Calculations'!G$70/4,FALSE)+NORMDIST(E515,'HS Calculations'!F$71,'HS Calculations'!G$71/4,FALSE)</f>
        <v>0.3437835301301943</v>
      </c>
      <c r="H515" s="161"/>
      <c r="I515" s="161"/>
      <c r="J515" s="161"/>
      <c r="K515" s="161"/>
      <c r="L515" s="161"/>
      <c r="M515" s="161"/>
      <c r="N515" s="161"/>
      <c r="O515" s="161"/>
      <c r="P515" s="161"/>
      <c r="Q515" s="161"/>
      <c r="R515" s="161"/>
      <c r="S515" s="161"/>
      <c r="T515" s="161"/>
      <c r="U515" s="161"/>
      <c r="V515" s="161"/>
      <c r="W515" s="161"/>
      <c r="X515" s="161"/>
    </row>
    <row r="516" spans="1:24" x14ac:dyDescent="0.55000000000000004">
      <c r="A516" s="161"/>
      <c r="B516" s="161"/>
      <c r="C516" s="161"/>
      <c r="D516" s="95">
        <v>428</v>
      </c>
      <c r="E516" s="96">
        <f t="shared" si="30"/>
        <v>25.68</v>
      </c>
      <c r="F516" s="96">
        <f>NORMDIST(E516,'HS Calculations'!F$63,'HS Calculations'!G$63/4,FALSE)+NORMDIST(E516,'HS Calculations'!F$64,'HS Calculations'!G$64/4,FALSE)+NORMDIST(E516,'HS Calculations'!F$65,'HS Calculations'!G$65/4,FALSE)+NORMDIST(E516,'HS Calculations'!F$66,'HS Calculations'!G$66/4,FALSE)+NORMDIST(E516,'HS Calculations'!F$67,'HS Calculations'!G$67/4,FALSE)</f>
        <v>1.0356276173985692E-7</v>
      </c>
      <c r="G516" s="102">
        <f>NORMDIST(E516,'HS Calculations'!F$68,'HS Calculations'!G$68/4,FALSE)+NORMDIST(E516,'HS Calculations'!F$69,'HS Calculations'!G$69/4,FALSE)+NORMDIST(E516,'HS Calculations'!F$70,'HS Calculations'!G$70/4,FALSE)+NORMDIST(E516,'HS Calculations'!F$71,'HS Calculations'!G$71/4,FALSE)</f>
        <v>0.26116346511068705</v>
      </c>
      <c r="H516" s="161"/>
      <c r="I516" s="161"/>
      <c r="J516" s="161"/>
      <c r="K516" s="161"/>
      <c r="L516" s="161"/>
      <c r="M516" s="161"/>
      <c r="N516" s="161"/>
      <c r="O516" s="161"/>
      <c r="P516" s="161"/>
      <c r="Q516" s="161"/>
      <c r="R516" s="161"/>
      <c r="S516" s="161"/>
      <c r="T516" s="161"/>
      <c r="U516" s="161"/>
      <c r="V516" s="161"/>
      <c r="W516" s="161"/>
      <c r="X516" s="161"/>
    </row>
    <row r="517" spans="1:24" x14ac:dyDescent="0.55000000000000004">
      <c r="A517" s="161"/>
      <c r="B517" s="161"/>
      <c r="C517" s="161"/>
      <c r="D517" s="95">
        <v>429</v>
      </c>
      <c r="E517" s="96">
        <f t="shared" si="30"/>
        <v>25.74</v>
      </c>
      <c r="F517" s="96">
        <f>NORMDIST(E517,'HS Calculations'!F$63,'HS Calculations'!G$63/4,FALSE)+NORMDIST(E517,'HS Calculations'!F$64,'HS Calculations'!G$64/4,FALSE)+NORMDIST(E517,'HS Calculations'!F$65,'HS Calculations'!G$65/4,FALSE)+NORMDIST(E517,'HS Calculations'!F$66,'HS Calculations'!G$66/4,FALSE)+NORMDIST(E517,'HS Calculations'!F$67,'HS Calculations'!G$67/4,FALSE)</f>
        <v>2.4243481822083572E-7</v>
      </c>
      <c r="G517" s="102">
        <f>NORMDIST(E517,'HS Calculations'!F$68,'HS Calculations'!G$68/4,FALSE)+NORMDIST(E517,'HS Calculations'!F$69,'HS Calculations'!G$69/4,FALSE)+NORMDIST(E517,'HS Calculations'!F$70,'HS Calculations'!G$70/4,FALSE)+NORMDIST(E517,'HS Calculations'!F$71,'HS Calculations'!G$71/4,FALSE)</f>
        <v>0.19279944716925015</v>
      </c>
      <c r="H517" s="161"/>
      <c r="I517" s="161"/>
      <c r="J517" s="161"/>
      <c r="K517" s="161"/>
      <c r="L517" s="161"/>
      <c r="M517" s="161"/>
      <c r="N517" s="161"/>
      <c r="O517" s="161"/>
      <c r="P517" s="161"/>
      <c r="Q517" s="161"/>
      <c r="R517" s="161"/>
      <c r="S517" s="161"/>
      <c r="T517" s="161"/>
      <c r="U517" s="161"/>
      <c r="V517" s="161"/>
      <c r="W517" s="161"/>
      <c r="X517" s="161"/>
    </row>
    <row r="518" spans="1:24" x14ac:dyDescent="0.55000000000000004">
      <c r="A518" s="161"/>
      <c r="B518" s="161"/>
      <c r="C518" s="161"/>
      <c r="D518" s="95">
        <v>430</v>
      </c>
      <c r="E518" s="96">
        <f t="shared" si="30"/>
        <v>25.8</v>
      </c>
      <c r="F518" s="96">
        <f>NORMDIST(E518,'HS Calculations'!F$63,'HS Calculations'!G$63/4,FALSE)+NORMDIST(E518,'HS Calculations'!F$64,'HS Calculations'!G$64/4,FALSE)+NORMDIST(E518,'HS Calculations'!F$65,'HS Calculations'!G$65/4,FALSE)+NORMDIST(E518,'HS Calculations'!F$66,'HS Calculations'!G$66/4,FALSE)+NORMDIST(E518,'HS Calculations'!F$67,'HS Calculations'!G$67/4,FALSE)</f>
        <v>5.5457230673737021E-7</v>
      </c>
      <c r="G518" s="102">
        <f>NORMDIST(E518,'HS Calculations'!F$68,'HS Calculations'!G$68/4,FALSE)+NORMDIST(E518,'HS Calculations'!F$69,'HS Calculations'!G$69/4,FALSE)+NORMDIST(E518,'HS Calculations'!F$70,'HS Calculations'!G$70/4,FALSE)+NORMDIST(E518,'HS Calculations'!F$71,'HS Calculations'!G$71/4,FALSE)</f>
        <v>0.1383136853210411</v>
      </c>
      <c r="H518" s="161"/>
      <c r="I518" s="161"/>
      <c r="J518" s="161"/>
      <c r="K518" s="161"/>
      <c r="L518" s="161"/>
      <c r="M518" s="161"/>
      <c r="N518" s="161"/>
      <c r="O518" s="161"/>
      <c r="P518" s="161"/>
      <c r="Q518" s="161"/>
      <c r="R518" s="161"/>
      <c r="S518" s="161"/>
      <c r="T518" s="161"/>
      <c r="U518" s="161"/>
      <c r="V518" s="161"/>
      <c r="W518" s="161"/>
      <c r="X518" s="161"/>
    </row>
    <row r="519" spans="1:24" x14ac:dyDescent="0.55000000000000004">
      <c r="A519" s="161"/>
      <c r="B519" s="161"/>
      <c r="C519" s="161"/>
      <c r="D519" s="95">
        <v>431</v>
      </c>
      <c r="E519" s="96">
        <f t="shared" si="30"/>
        <v>25.86</v>
      </c>
      <c r="F519" s="96">
        <f>NORMDIST(E519,'HS Calculations'!F$63,'HS Calculations'!G$63/4,FALSE)+NORMDIST(E519,'HS Calculations'!F$64,'HS Calculations'!G$64/4,FALSE)+NORMDIST(E519,'HS Calculations'!F$65,'HS Calculations'!G$65/4,FALSE)+NORMDIST(E519,'HS Calculations'!F$66,'HS Calculations'!G$66/4,FALSE)+NORMDIST(E519,'HS Calculations'!F$67,'HS Calculations'!G$67/4,FALSE)</f>
        <v>1.2396331485186196E-6</v>
      </c>
      <c r="G519" s="102">
        <f>NORMDIST(E519,'HS Calculations'!F$68,'HS Calculations'!G$68/4,FALSE)+NORMDIST(E519,'HS Calculations'!F$69,'HS Calculations'!G$69/4,FALSE)+NORMDIST(E519,'HS Calculations'!F$70,'HS Calculations'!G$70/4,FALSE)+NORMDIST(E519,'HS Calculations'!F$71,'HS Calculations'!G$71/4,FALSE)</f>
        <v>9.6425195633303346E-2</v>
      </c>
      <c r="H519" s="161"/>
      <c r="I519" s="161"/>
      <c r="J519" s="161"/>
      <c r="K519" s="161"/>
      <c r="L519" s="161"/>
      <c r="M519" s="161"/>
      <c r="N519" s="161"/>
      <c r="O519" s="161"/>
      <c r="P519" s="161"/>
      <c r="Q519" s="161"/>
      <c r="R519" s="161"/>
      <c r="S519" s="161"/>
      <c r="T519" s="161"/>
      <c r="U519" s="161"/>
      <c r="V519" s="161"/>
      <c r="W519" s="161"/>
      <c r="X519" s="161"/>
    </row>
    <row r="520" spans="1:24" x14ac:dyDescent="0.55000000000000004">
      <c r="A520" s="161"/>
      <c r="B520" s="161"/>
      <c r="C520" s="161"/>
      <c r="D520" s="95">
        <v>432</v>
      </c>
      <c r="E520" s="96">
        <f t="shared" si="30"/>
        <v>25.92</v>
      </c>
      <c r="F520" s="96">
        <f>NORMDIST(E520,'HS Calculations'!F$63,'HS Calculations'!G$63/4,FALSE)+NORMDIST(E520,'HS Calculations'!F$64,'HS Calculations'!G$64/4,FALSE)+NORMDIST(E520,'HS Calculations'!F$65,'HS Calculations'!G$65/4,FALSE)+NORMDIST(E520,'HS Calculations'!F$66,'HS Calculations'!G$66/4,FALSE)+NORMDIST(E520,'HS Calculations'!F$67,'HS Calculations'!G$67/4,FALSE)</f>
        <v>2.707696600275175E-6</v>
      </c>
      <c r="G520" s="102">
        <f>NORMDIST(E520,'HS Calculations'!F$68,'HS Calculations'!G$68/4,FALSE)+NORMDIST(E520,'HS Calculations'!F$69,'HS Calculations'!G$69/4,FALSE)+NORMDIST(E520,'HS Calculations'!F$70,'HS Calculations'!G$70/4,FALSE)+NORMDIST(E520,'HS Calculations'!F$71,'HS Calculations'!G$71/4,FALSE)</f>
        <v>6.5325374921154186E-2</v>
      </c>
      <c r="H520" s="161"/>
      <c r="I520" s="161"/>
      <c r="J520" s="161"/>
      <c r="K520" s="161"/>
      <c r="L520" s="161"/>
      <c r="M520" s="161"/>
      <c r="N520" s="161"/>
      <c r="O520" s="161"/>
      <c r="P520" s="161"/>
      <c r="Q520" s="161"/>
      <c r="R520" s="161"/>
      <c r="S520" s="161"/>
      <c r="T520" s="161"/>
      <c r="U520" s="161"/>
      <c r="V520" s="161"/>
      <c r="W520" s="161"/>
      <c r="X520" s="161"/>
    </row>
    <row r="521" spans="1:24" x14ac:dyDescent="0.55000000000000004">
      <c r="A521" s="161"/>
      <c r="B521" s="161"/>
      <c r="C521" s="161"/>
      <c r="D521" s="95">
        <v>433</v>
      </c>
      <c r="E521" s="96">
        <f t="shared" si="30"/>
        <v>25.98</v>
      </c>
      <c r="F521" s="96">
        <f>NORMDIST(E521,'HS Calculations'!F$63,'HS Calculations'!G$63/4,FALSE)+NORMDIST(E521,'HS Calculations'!F$64,'HS Calculations'!G$64/4,FALSE)+NORMDIST(E521,'HS Calculations'!F$65,'HS Calculations'!G$65/4,FALSE)+NORMDIST(E521,'HS Calculations'!F$66,'HS Calculations'!G$66/4,FALSE)+NORMDIST(E521,'HS Calculations'!F$67,'HS Calculations'!G$67/4,FALSE)</f>
        <v>5.7793451878950085E-6</v>
      </c>
      <c r="G521" s="102">
        <f>NORMDIST(E521,'HS Calculations'!F$68,'HS Calculations'!G$68/4,FALSE)+NORMDIST(E521,'HS Calculations'!F$69,'HS Calculations'!G$69/4,FALSE)+NORMDIST(E521,'HS Calculations'!F$70,'HS Calculations'!G$70/4,FALSE)+NORMDIST(E521,'HS Calculations'!F$71,'HS Calculations'!G$71/4,FALSE)</f>
        <v>4.3007014956603466E-2</v>
      </c>
      <c r="H521" s="161"/>
      <c r="I521" s="161"/>
      <c r="J521" s="161"/>
      <c r="K521" s="161"/>
      <c r="L521" s="161"/>
      <c r="M521" s="161"/>
      <c r="N521" s="161"/>
      <c r="O521" s="161"/>
      <c r="P521" s="161"/>
      <c r="Q521" s="161"/>
      <c r="R521" s="161"/>
      <c r="S521" s="161"/>
      <c r="T521" s="161"/>
      <c r="U521" s="161"/>
      <c r="V521" s="161"/>
      <c r="W521" s="161"/>
      <c r="X521" s="161"/>
    </row>
    <row r="522" spans="1:24" x14ac:dyDescent="0.55000000000000004">
      <c r="A522" s="161"/>
      <c r="B522" s="161"/>
      <c r="C522" s="161"/>
      <c r="D522" s="95">
        <v>434</v>
      </c>
      <c r="E522" s="96">
        <f t="shared" si="30"/>
        <v>26.04</v>
      </c>
      <c r="F522" s="96">
        <f>NORMDIST(E522,'HS Calculations'!F$63,'HS Calculations'!G$63/4,FALSE)+NORMDIST(E522,'HS Calculations'!F$64,'HS Calculations'!G$64/4,FALSE)+NORMDIST(E522,'HS Calculations'!F$65,'HS Calculations'!G$65/4,FALSE)+NORMDIST(E522,'HS Calculations'!F$66,'HS Calculations'!G$66/4,FALSE)+NORMDIST(E522,'HS Calculations'!F$67,'HS Calculations'!G$67/4,FALSE)</f>
        <v>1.2053941686870634E-5</v>
      </c>
      <c r="G522" s="102">
        <f>NORMDIST(E522,'HS Calculations'!F$68,'HS Calculations'!G$68/4,FALSE)+NORMDIST(E522,'HS Calculations'!F$69,'HS Calculations'!G$69/4,FALSE)+NORMDIST(E522,'HS Calculations'!F$70,'HS Calculations'!G$70/4,FALSE)+NORMDIST(E522,'HS Calculations'!F$71,'HS Calculations'!G$71/4,FALSE)</f>
        <v>2.7514567826723117E-2</v>
      </c>
      <c r="H522" s="161"/>
      <c r="I522" s="161"/>
      <c r="J522" s="161"/>
      <c r="K522" s="161"/>
      <c r="L522" s="161"/>
      <c r="M522" s="161"/>
      <c r="N522" s="161"/>
      <c r="O522" s="161"/>
      <c r="P522" s="161"/>
      <c r="Q522" s="161"/>
      <c r="R522" s="161"/>
      <c r="S522" s="161"/>
      <c r="T522" s="161"/>
      <c r="U522" s="161"/>
      <c r="V522" s="161"/>
      <c r="W522" s="161"/>
      <c r="X522" s="161"/>
    </row>
    <row r="523" spans="1:24" x14ac:dyDescent="0.55000000000000004">
      <c r="A523" s="161"/>
      <c r="B523" s="161"/>
      <c r="C523" s="161"/>
      <c r="D523" s="95">
        <v>435</v>
      </c>
      <c r="E523" s="96">
        <f t="shared" si="30"/>
        <v>26.1</v>
      </c>
      <c r="F523" s="96">
        <f>NORMDIST(E523,'HS Calculations'!F$63,'HS Calculations'!G$63/4,FALSE)+NORMDIST(E523,'HS Calculations'!F$64,'HS Calculations'!G$64/4,FALSE)+NORMDIST(E523,'HS Calculations'!F$65,'HS Calculations'!G$65/4,FALSE)+NORMDIST(E523,'HS Calculations'!F$66,'HS Calculations'!G$66/4,FALSE)+NORMDIST(E523,'HS Calculations'!F$67,'HS Calculations'!G$67/4,FALSE)</f>
        <v>2.4566956338642515E-5</v>
      </c>
      <c r="G523" s="102">
        <f>NORMDIST(E523,'HS Calculations'!F$68,'HS Calculations'!G$68/4,FALSE)+NORMDIST(E523,'HS Calculations'!F$69,'HS Calculations'!G$69/4,FALSE)+NORMDIST(E523,'HS Calculations'!F$70,'HS Calculations'!G$70/4,FALSE)+NORMDIST(E523,'HS Calculations'!F$71,'HS Calculations'!G$71/4,FALSE)</f>
        <v>1.7106142998264861E-2</v>
      </c>
      <c r="H523" s="161"/>
      <c r="I523" s="161"/>
      <c r="J523" s="161"/>
      <c r="K523" s="161"/>
      <c r="L523" s="161"/>
      <c r="M523" s="161"/>
      <c r="N523" s="161"/>
      <c r="O523" s="161"/>
      <c r="P523" s="161"/>
      <c r="Q523" s="161"/>
      <c r="R523" s="161"/>
      <c r="S523" s="161"/>
      <c r="T523" s="161"/>
      <c r="U523" s="161"/>
      <c r="V523" s="161"/>
      <c r="W523" s="161"/>
      <c r="X523" s="161"/>
    </row>
    <row r="524" spans="1:24" x14ac:dyDescent="0.55000000000000004">
      <c r="A524" s="161"/>
      <c r="B524" s="161"/>
      <c r="C524" s="161"/>
      <c r="D524" s="95">
        <v>436</v>
      </c>
      <c r="E524" s="96">
        <f t="shared" si="30"/>
        <v>26.16</v>
      </c>
      <c r="F524" s="96">
        <f>NORMDIST(E524,'HS Calculations'!F$63,'HS Calculations'!G$63/4,FALSE)+NORMDIST(E524,'HS Calculations'!F$64,'HS Calculations'!G$64/4,FALSE)+NORMDIST(E524,'HS Calculations'!F$65,'HS Calculations'!G$65/4,FALSE)+NORMDIST(E524,'HS Calculations'!F$66,'HS Calculations'!G$66/4,FALSE)+NORMDIST(E524,'HS Calculations'!F$67,'HS Calculations'!G$67/4,FALSE)</f>
        <v>4.8926645212734977E-5</v>
      </c>
      <c r="G524" s="102">
        <f>NORMDIST(E524,'HS Calculations'!F$68,'HS Calculations'!G$68/4,FALSE)+NORMDIST(E524,'HS Calculations'!F$69,'HS Calculations'!G$69/4,FALSE)+NORMDIST(E524,'HS Calculations'!F$70,'HS Calculations'!G$70/4,FALSE)+NORMDIST(E524,'HS Calculations'!F$71,'HS Calculations'!G$71/4,FALSE)</f>
        <v>1.0334929237269285E-2</v>
      </c>
      <c r="H524" s="161"/>
      <c r="I524" s="161"/>
      <c r="J524" s="161"/>
      <c r="K524" s="161"/>
      <c r="L524" s="161"/>
      <c r="M524" s="161"/>
      <c r="N524" s="161"/>
      <c r="O524" s="161"/>
      <c r="P524" s="161"/>
      <c r="Q524" s="161"/>
      <c r="R524" s="161"/>
      <c r="S524" s="161"/>
      <c r="T524" s="161"/>
      <c r="U524" s="161"/>
      <c r="V524" s="161"/>
      <c r="W524" s="161"/>
      <c r="X524" s="161"/>
    </row>
    <row r="525" spans="1:24" x14ac:dyDescent="0.55000000000000004">
      <c r="A525" s="161"/>
      <c r="B525" s="161"/>
      <c r="C525" s="161"/>
      <c r="D525" s="95">
        <v>437</v>
      </c>
      <c r="E525" s="96">
        <f t="shared" si="30"/>
        <v>26.22</v>
      </c>
      <c r="F525" s="96">
        <f>NORMDIST(E525,'HS Calculations'!F$63,'HS Calculations'!G$63/4,FALSE)+NORMDIST(E525,'HS Calculations'!F$64,'HS Calculations'!G$64/4,FALSE)+NORMDIST(E525,'HS Calculations'!F$65,'HS Calculations'!G$65/4,FALSE)+NORMDIST(E525,'HS Calculations'!F$66,'HS Calculations'!G$66/4,FALSE)+NORMDIST(E525,'HS Calculations'!F$67,'HS Calculations'!G$67/4,FALSE)</f>
        <v>9.5216308234155679E-5</v>
      </c>
      <c r="G525" s="102">
        <f>NORMDIST(E525,'HS Calculations'!F$68,'HS Calculations'!G$68/4,FALSE)+NORMDIST(E525,'HS Calculations'!F$69,'HS Calculations'!G$69/4,FALSE)+NORMDIST(E525,'HS Calculations'!F$70,'HS Calculations'!G$70/4,FALSE)+NORMDIST(E525,'HS Calculations'!F$71,'HS Calculations'!G$71/4,FALSE)</f>
        <v>6.0677673859584613E-3</v>
      </c>
      <c r="H525" s="161"/>
      <c r="I525" s="161"/>
      <c r="J525" s="161"/>
      <c r="K525" s="161"/>
      <c r="L525" s="161"/>
      <c r="M525" s="161"/>
      <c r="N525" s="161"/>
      <c r="O525" s="161"/>
      <c r="P525" s="161"/>
      <c r="Q525" s="161"/>
      <c r="R525" s="161"/>
      <c r="S525" s="161"/>
      <c r="T525" s="161"/>
      <c r="U525" s="161"/>
      <c r="V525" s="161"/>
      <c r="W525" s="161"/>
      <c r="X525" s="161"/>
    </row>
    <row r="526" spans="1:24" x14ac:dyDescent="0.55000000000000004">
      <c r="A526" s="161"/>
      <c r="B526" s="161"/>
      <c r="C526" s="161"/>
      <c r="D526" s="95">
        <v>438</v>
      </c>
      <c r="E526" s="96">
        <f t="shared" si="30"/>
        <v>26.28</v>
      </c>
      <c r="F526" s="96">
        <f>NORMDIST(E526,'HS Calculations'!F$63,'HS Calculations'!G$63/4,FALSE)+NORMDIST(E526,'HS Calculations'!F$64,'HS Calculations'!G$64/4,FALSE)+NORMDIST(E526,'HS Calculations'!F$65,'HS Calculations'!G$65/4,FALSE)+NORMDIST(E526,'HS Calculations'!F$66,'HS Calculations'!G$66/4,FALSE)+NORMDIST(E526,'HS Calculations'!F$67,'HS Calculations'!G$67/4,FALSE)</f>
        <v>1.8107106493653877E-4</v>
      </c>
      <c r="G526" s="102">
        <f>NORMDIST(E526,'HS Calculations'!F$68,'HS Calculations'!G$68/4,FALSE)+NORMDIST(E526,'HS Calculations'!F$69,'HS Calculations'!G$69/4,FALSE)+NORMDIST(E526,'HS Calculations'!F$70,'HS Calculations'!G$70/4,FALSE)+NORMDIST(E526,'HS Calculations'!F$71,'HS Calculations'!G$71/4,FALSE)</f>
        <v>3.4619145654413009E-3</v>
      </c>
      <c r="H526" s="161"/>
      <c r="I526" s="161"/>
      <c r="J526" s="161"/>
      <c r="K526" s="161"/>
      <c r="L526" s="161"/>
      <c r="M526" s="161"/>
      <c r="N526" s="161"/>
      <c r="O526" s="161"/>
      <c r="P526" s="161"/>
      <c r="Q526" s="161"/>
      <c r="R526" s="161"/>
      <c r="S526" s="161"/>
      <c r="T526" s="161"/>
      <c r="U526" s="161"/>
      <c r="V526" s="161"/>
      <c r="W526" s="161"/>
      <c r="X526" s="161"/>
    </row>
    <row r="527" spans="1:24" x14ac:dyDescent="0.55000000000000004">
      <c r="A527" s="161"/>
      <c r="B527" s="161"/>
      <c r="C527" s="161"/>
      <c r="D527" s="95">
        <v>439</v>
      </c>
      <c r="E527" s="96">
        <f t="shared" si="30"/>
        <v>26.34</v>
      </c>
      <c r="F527" s="96">
        <f>NORMDIST(E527,'HS Calculations'!F$63,'HS Calculations'!G$63/4,FALSE)+NORMDIST(E527,'HS Calculations'!F$64,'HS Calculations'!G$64/4,FALSE)+NORMDIST(E527,'HS Calculations'!F$65,'HS Calculations'!G$65/4,FALSE)+NORMDIST(E527,'HS Calculations'!F$66,'HS Calculations'!G$66/4,FALSE)+NORMDIST(E527,'HS Calculations'!F$67,'HS Calculations'!G$67/4,FALSE)</f>
        <v>3.3647948390261176E-4</v>
      </c>
      <c r="G527" s="102">
        <f>NORMDIST(E527,'HS Calculations'!F$68,'HS Calculations'!G$68/4,FALSE)+NORMDIST(E527,'HS Calculations'!F$69,'HS Calculations'!G$69/4,FALSE)+NORMDIST(E527,'HS Calculations'!F$70,'HS Calculations'!G$70/4,FALSE)+NORMDIST(E527,'HS Calculations'!F$71,'HS Calculations'!G$71/4,FALSE)</f>
        <v>1.9194189375352721E-3</v>
      </c>
      <c r="H527" s="161"/>
      <c r="I527" s="161"/>
      <c r="J527" s="161"/>
      <c r="K527" s="161"/>
      <c r="L527" s="161"/>
      <c r="M527" s="161"/>
      <c r="N527" s="161"/>
      <c r="O527" s="161"/>
      <c r="P527" s="161"/>
      <c r="Q527" s="161"/>
      <c r="R527" s="161"/>
      <c r="S527" s="161"/>
      <c r="T527" s="161"/>
      <c r="U527" s="161"/>
      <c r="V527" s="161"/>
      <c r="W527" s="161"/>
      <c r="X527" s="161"/>
    </row>
    <row r="528" spans="1:24" x14ac:dyDescent="0.55000000000000004">
      <c r="A528" s="161"/>
      <c r="B528" s="161"/>
      <c r="C528" s="161"/>
      <c r="D528" s="95">
        <v>440</v>
      </c>
      <c r="E528" s="96">
        <f t="shared" si="30"/>
        <v>26.4</v>
      </c>
      <c r="F528" s="96">
        <f>NORMDIST(E528,'HS Calculations'!F$63,'HS Calculations'!G$63/4,FALSE)+NORMDIST(E528,'HS Calculations'!F$64,'HS Calculations'!G$64/4,FALSE)+NORMDIST(E528,'HS Calculations'!F$65,'HS Calculations'!G$65/4,FALSE)+NORMDIST(E528,'HS Calculations'!F$66,'HS Calculations'!G$66/4,FALSE)+NORMDIST(E528,'HS Calculations'!F$67,'HS Calculations'!G$67/4,FALSE)</f>
        <v>6.1099821151526707E-4</v>
      </c>
      <c r="G528" s="102">
        <f>NORMDIST(E528,'HS Calculations'!F$68,'HS Calculations'!G$68/4,FALSE)+NORMDIST(E528,'HS Calculations'!F$69,'HS Calculations'!G$69/4,FALSE)+NORMDIST(E528,'HS Calculations'!F$70,'HS Calculations'!G$70/4,FALSE)+NORMDIST(E528,'HS Calculations'!F$71,'HS Calculations'!G$71/4,FALSE)</f>
        <v>1.034163513958058E-3</v>
      </c>
      <c r="H528" s="161"/>
      <c r="I528" s="161"/>
      <c r="J528" s="161"/>
      <c r="K528" s="161"/>
      <c r="L528" s="161"/>
      <c r="M528" s="161"/>
      <c r="N528" s="161"/>
      <c r="O528" s="161"/>
      <c r="P528" s="161"/>
      <c r="Q528" s="161"/>
      <c r="R528" s="161"/>
      <c r="S528" s="161"/>
      <c r="T528" s="161"/>
      <c r="U528" s="161"/>
      <c r="V528" s="161"/>
      <c r="W528" s="161"/>
      <c r="X528" s="161"/>
    </row>
    <row r="529" spans="1:24" x14ac:dyDescent="0.55000000000000004">
      <c r="A529" s="161"/>
      <c r="B529" s="161"/>
      <c r="C529" s="161"/>
      <c r="D529" s="95">
        <v>441</v>
      </c>
      <c r="E529" s="96">
        <f t="shared" si="30"/>
        <v>26.46</v>
      </c>
      <c r="F529" s="96">
        <f>NORMDIST(E529,'HS Calculations'!F$63,'HS Calculations'!G$63/4,FALSE)+NORMDIST(E529,'HS Calculations'!F$64,'HS Calculations'!G$64/4,FALSE)+NORMDIST(E529,'HS Calculations'!F$65,'HS Calculations'!G$65/4,FALSE)+NORMDIST(E529,'HS Calculations'!F$66,'HS Calculations'!G$66/4,FALSE)+NORMDIST(E529,'HS Calculations'!F$67,'HS Calculations'!G$67/4,FALSE)</f>
        <v>1.0841593139815869E-3</v>
      </c>
      <c r="G529" s="102">
        <f>NORMDIST(E529,'HS Calculations'!F$68,'HS Calculations'!G$68/4,FALSE)+NORMDIST(E529,'HS Calculations'!F$69,'HS Calculations'!G$69/4,FALSE)+NORMDIST(E529,'HS Calculations'!F$70,'HS Calculations'!G$70/4,FALSE)+NORMDIST(E529,'HS Calculations'!F$71,'HS Calculations'!G$71/4,FALSE)</f>
        <v>5.4147031751722058E-4</v>
      </c>
      <c r="H529" s="161"/>
      <c r="I529" s="161"/>
      <c r="J529" s="161"/>
      <c r="K529" s="161"/>
      <c r="L529" s="161"/>
      <c r="M529" s="161"/>
      <c r="N529" s="161"/>
      <c r="O529" s="161"/>
      <c r="P529" s="161"/>
      <c r="Q529" s="161"/>
      <c r="R529" s="161"/>
      <c r="S529" s="161"/>
      <c r="T529" s="161"/>
      <c r="U529" s="161"/>
      <c r="V529" s="161"/>
      <c r="W529" s="161"/>
      <c r="X529" s="161"/>
    </row>
    <row r="530" spans="1:24" x14ac:dyDescent="0.55000000000000004">
      <c r="A530" s="161"/>
      <c r="B530" s="161"/>
      <c r="C530" s="161"/>
      <c r="D530" s="95">
        <v>442</v>
      </c>
      <c r="E530" s="96">
        <f t="shared" si="30"/>
        <v>26.52</v>
      </c>
      <c r="F530" s="96">
        <f>NORMDIST(E530,'HS Calculations'!F$63,'HS Calculations'!G$63/4,FALSE)+NORMDIST(E530,'HS Calculations'!F$64,'HS Calculations'!G$64/4,FALSE)+NORMDIST(E530,'HS Calculations'!F$65,'HS Calculations'!G$65/4,FALSE)+NORMDIST(E530,'HS Calculations'!F$66,'HS Calculations'!G$66/4,FALSE)+NORMDIST(E530,'HS Calculations'!F$67,'HS Calculations'!G$67/4,FALSE)</f>
        <v>1.8798278857957748E-3</v>
      </c>
      <c r="G530" s="102">
        <f>NORMDIST(E530,'HS Calculations'!F$68,'HS Calculations'!G$68/4,FALSE)+NORMDIST(E530,'HS Calculations'!F$69,'HS Calculations'!G$69/4,FALSE)+NORMDIST(E530,'HS Calculations'!F$70,'HS Calculations'!G$70/4,FALSE)+NORMDIST(E530,'HS Calculations'!F$71,'HS Calculations'!G$71/4,FALSE)</f>
        <v>2.7550285509959113E-4</v>
      </c>
      <c r="H530" s="161"/>
      <c r="I530" s="161"/>
      <c r="J530" s="161"/>
      <c r="K530" s="161"/>
      <c r="L530" s="161"/>
      <c r="M530" s="161"/>
      <c r="N530" s="161"/>
      <c r="O530" s="161"/>
      <c r="P530" s="161"/>
      <c r="Q530" s="161"/>
      <c r="R530" s="161"/>
      <c r="S530" s="161"/>
      <c r="T530" s="161"/>
      <c r="U530" s="161"/>
      <c r="V530" s="161"/>
      <c r="W530" s="161"/>
      <c r="X530" s="161"/>
    </row>
    <row r="531" spans="1:24" x14ac:dyDescent="0.55000000000000004">
      <c r="A531" s="161"/>
      <c r="B531" s="161"/>
      <c r="C531" s="161"/>
      <c r="D531" s="95">
        <v>443</v>
      </c>
      <c r="E531" s="96">
        <f t="shared" si="30"/>
        <v>26.58</v>
      </c>
      <c r="F531" s="96">
        <f>NORMDIST(E531,'HS Calculations'!F$63,'HS Calculations'!G$63/4,FALSE)+NORMDIST(E531,'HS Calculations'!F$64,'HS Calculations'!G$64/4,FALSE)+NORMDIST(E531,'HS Calculations'!F$65,'HS Calculations'!G$65/4,FALSE)+NORMDIST(E531,'HS Calculations'!F$66,'HS Calculations'!G$66/4,FALSE)+NORMDIST(E531,'HS Calculations'!F$67,'HS Calculations'!G$67/4,FALSE)</f>
        <v>3.1850399692467048E-3</v>
      </c>
      <c r="G531" s="102">
        <f>NORMDIST(E531,'HS Calculations'!F$68,'HS Calculations'!G$68/4,FALSE)+NORMDIST(E531,'HS Calculations'!F$69,'HS Calculations'!G$69/4,FALSE)+NORMDIST(E531,'HS Calculations'!F$70,'HS Calculations'!G$70/4,FALSE)+NORMDIST(E531,'HS Calculations'!F$71,'HS Calculations'!G$71/4,FALSE)</f>
        <v>1.3622084194389838E-4</v>
      </c>
      <c r="H531" s="161"/>
      <c r="I531" s="161"/>
      <c r="J531" s="161"/>
      <c r="K531" s="161"/>
      <c r="L531" s="161"/>
      <c r="M531" s="161"/>
      <c r="N531" s="161"/>
      <c r="O531" s="161"/>
      <c r="P531" s="161"/>
      <c r="Q531" s="161"/>
      <c r="R531" s="161"/>
      <c r="S531" s="161"/>
      <c r="T531" s="161"/>
      <c r="U531" s="161"/>
      <c r="V531" s="161"/>
      <c r="W531" s="161"/>
      <c r="X531" s="161"/>
    </row>
    <row r="532" spans="1:24" x14ac:dyDescent="0.55000000000000004">
      <c r="A532" s="161"/>
      <c r="B532" s="161"/>
      <c r="C532" s="161"/>
      <c r="D532" s="95">
        <v>444</v>
      </c>
      <c r="E532" s="96">
        <f t="shared" si="30"/>
        <v>26.64</v>
      </c>
      <c r="F532" s="96">
        <f>NORMDIST(E532,'HS Calculations'!F$63,'HS Calculations'!G$63/4,FALSE)+NORMDIST(E532,'HS Calculations'!F$64,'HS Calculations'!G$64/4,FALSE)+NORMDIST(E532,'HS Calculations'!F$65,'HS Calculations'!G$65/4,FALSE)+NORMDIST(E532,'HS Calculations'!F$66,'HS Calculations'!G$66/4,FALSE)+NORMDIST(E532,'HS Calculations'!F$67,'HS Calculations'!G$67/4,FALSE)</f>
        <v>5.2733124194215145E-3</v>
      </c>
      <c r="G532" s="102">
        <f>NORMDIST(E532,'HS Calculations'!F$68,'HS Calculations'!G$68/4,FALSE)+NORMDIST(E532,'HS Calculations'!F$69,'HS Calculations'!G$69/4,FALSE)+NORMDIST(E532,'HS Calculations'!F$70,'HS Calculations'!G$70/4,FALSE)+NORMDIST(E532,'HS Calculations'!F$71,'HS Calculations'!G$71/4,FALSE)</f>
        <v>6.5452618139699308E-5</v>
      </c>
      <c r="H532" s="161"/>
      <c r="I532" s="161"/>
      <c r="J532" s="161"/>
      <c r="K532" s="161"/>
      <c r="L532" s="161"/>
      <c r="M532" s="161"/>
      <c r="N532" s="161"/>
      <c r="O532" s="161"/>
      <c r="P532" s="161"/>
      <c r="Q532" s="161"/>
      <c r="R532" s="161"/>
      <c r="S532" s="161"/>
      <c r="T532" s="161"/>
      <c r="U532" s="161"/>
      <c r="V532" s="161"/>
      <c r="W532" s="161"/>
      <c r="X532" s="161"/>
    </row>
    <row r="533" spans="1:24" x14ac:dyDescent="0.55000000000000004">
      <c r="A533" s="161"/>
      <c r="B533" s="161"/>
      <c r="C533" s="161"/>
      <c r="D533" s="95">
        <v>445</v>
      </c>
      <c r="E533" s="96">
        <f t="shared" si="30"/>
        <v>26.7</v>
      </c>
      <c r="F533" s="96">
        <f>NORMDIST(E533,'HS Calculations'!F$63,'HS Calculations'!G$63/4,FALSE)+NORMDIST(E533,'HS Calculations'!F$64,'HS Calculations'!G$64/4,FALSE)+NORMDIST(E533,'HS Calculations'!F$65,'HS Calculations'!G$65/4,FALSE)+NORMDIST(E533,'HS Calculations'!F$66,'HS Calculations'!G$66/4,FALSE)+NORMDIST(E533,'HS Calculations'!F$67,'HS Calculations'!G$67/4,FALSE)</f>
        <v>8.5314712927646186E-3</v>
      </c>
      <c r="G533" s="102">
        <f>NORMDIST(E533,'HS Calculations'!F$68,'HS Calculations'!G$68/4,FALSE)+NORMDIST(E533,'HS Calculations'!F$69,'HS Calculations'!G$69/4,FALSE)+NORMDIST(E533,'HS Calculations'!F$70,'HS Calculations'!G$70/4,FALSE)+NORMDIST(E533,'HS Calculations'!F$71,'HS Calculations'!G$71/4,FALSE)</f>
        <v>3.0561628554333156E-5</v>
      </c>
      <c r="H533" s="161"/>
      <c r="I533" s="161"/>
      <c r="J533" s="161"/>
      <c r="K533" s="161"/>
      <c r="L533" s="161"/>
      <c r="M533" s="161"/>
      <c r="N533" s="161"/>
      <c r="O533" s="161"/>
      <c r="P533" s="161"/>
      <c r="Q533" s="161"/>
      <c r="R533" s="161"/>
      <c r="S533" s="161"/>
      <c r="T533" s="161"/>
      <c r="U533" s="161"/>
      <c r="V533" s="161"/>
      <c r="W533" s="161"/>
      <c r="X533" s="161"/>
    </row>
    <row r="534" spans="1:24" x14ac:dyDescent="0.55000000000000004">
      <c r="A534" s="161"/>
      <c r="B534" s="161"/>
      <c r="C534" s="161"/>
      <c r="D534" s="95">
        <v>446</v>
      </c>
      <c r="E534" s="96">
        <f t="shared" si="30"/>
        <v>26.76</v>
      </c>
      <c r="F534" s="96">
        <f>NORMDIST(E534,'HS Calculations'!F$63,'HS Calculations'!G$63/4,FALSE)+NORMDIST(E534,'HS Calculations'!F$64,'HS Calculations'!G$64/4,FALSE)+NORMDIST(E534,'HS Calculations'!F$65,'HS Calculations'!G$65/4,FALSE)+NORMDIST(E534,'HS Calculations'!F$66,'HS Calculations'!G$66/4,FALSE)+NORMDIST(E534,'HS Calculations'!F$67,'HS Calculations'!G$67/4,FALSE)</f>
        <v>1.3487646716394299E-2</v>
      </c>
      <c r="G534" s="102">
        <f>NORMDIST(E534,'HS Calculations'!F$68,'HS Calculations'!G$68/4,FALSE)+NORMDIST(E534,'HS Calculations'!F$69,'HS Calculations'!G$69/4,FALSE)+NORMDIST(E534,'HS Calculations'!F$70,'HS Calculations'!G$70/4,FALSE)+NORMDIST(E534,'HS Calculations'!F$71,'HS Calculations'!G$71/4,FALSE)</f>
        <v>1.3867301867405236E-5</v>
      </c>
      <c r="H534" s="161"/>
      <c r="I534" s="161"/>
      <c r="J534" s="161"/>
      <c r="K534" s="161"/>
      <c r="L534" s="161"/>
      <c r="M534" s="161"/>
      <c r="N534" s="161"/>
      <c r="O534" s="161"/>
      <c r="P534" s="161"/>
      <c r="Q534" s="161"/>
      <c r="R534" s="161"/>
      <c r="S534" s="161"/>
      <c r="T534" s="161"/>
      <c r="U534" s="161"/>
      <c r="V534" s="161"/>
      <c r="W534" s="161"/>
      <c r="X534" s="161"/>
    </row>
    <row r="535" spans="1:24" x14ac:dyDescent="0.55000000000000004">
      <c r="A535" s="161"/>
      <c r="B535" s="161"/>
      <c r="C535" s="161"/>
      <c r="D535" s="95">
        <v>447</v>
      </c>
      <c r="E535" s="96">
        <f t="shared" si="30"/>
        <v>26.82</v>
      </c>
      <c r="F535" s="96">
        <f>NORMDIST(E535,'HS Calculations'!F$63,'HS Calculations'!G$63/4,FALSE)+NORMDIST(E535,'HS Calculations'!F$64,'HS Calculations'!G$64/4,FALSE)+NORMDIST(E535,'HS Calculations'!F$65,'HS Calculations'!G$65/4,FALSE)+NORMDIST(E535,'HS Calculations'!F$66,'HS Calculations'!G$66/4,FALSE)+NORMDIST(E535,'HS Calculations'!F$67,'HS Calculations'!G$67/4,FALSE)</f>
        <v>2.0836282951831084E-2</v>
      </c>
      <c r="G535" s="102">
        <f>NORMDIST(E535,'HS Calculations'!F$68,'HS Calculations'!G$68/4,FALSE)+NORMDIST(E535,'HS Calculations'!F$69,'HS Calculations'!G$69/4,FALSE)+NORMDIST(E535,'HS Calculations'!F$70,'HS Calculations'!G$70/4,FALSE)+NORMDIST(E535,'HS Calculations'!F$71,'HS Calculations'!G$71/4,FALSE)</f>
        <v>6.114676039740849E-6</v>
      </c>
      <c r="H535" s="161"/>
      <c r="I535" s="161"/>
      <c r="J535" s="161"/>
      <c r="K535" s="161"/>
      <c r="L535" s="161"/>
      <c r="M535" s="161"/>
      <c r="N535" s="161"/>
      <c r="O535" s="161"/>
      <c r="P535" s="161"/>
      <c r="Q535" s="161"/>
      <c r="R535" s="161"/>
      <c r="S535" s="161"/>
      <c r="T535" s="161"/>
      <c r="U535" s="161"/>
      <c r="V535" s="161"/>
      <c r="W535" s="161"/>
      <c r="X535" s="161"/>
    </row>
    <row r="536" spans="1:24" x14ac:dyDescent="0.55000000000000004">
      <c r="A536" s="161"/>
      <c r="B536" s="161"/>
      <c r="C536" s="161"/>
      <c r="D536" s="95">
        <v>448</v>
      </c>
      <c r="E536" s="96">
        <f t="shared" si="30"/>
        <v>26.88</v>
      </c>
      <c r="F536" s="96">
        <f>NORMDIST(E536,'HS Calculations'!F$63,'HS Calculations'!G$63/4,FALSE)+NORMDIST(E536,'HS Calculations'!F$64,'HS Calculations'!G$64/4,FALSE)+NORMDIST(E536,'HS Calculations'!F$65,'HS Calculations'!G$65/4,FALSE)+NORMDIST(E536,'HS Calculations'!F$66,'HS Calculations'!G$66/4,FALSE)+NORMDIST(E536,'HS Calculations'!F$67,'HS Calculations'!G$67/4,FALSE)</f>
        <v>3.1454017735190652E-2</v>
      </c>
      <c r="G536" s="102">
        <f>NORMDIST(E536,'HS Calculations'!F$68,'HS Calculations'!G$68/4,FALSE)+NORMDIST(E536,'HS Calculations'!F$69,'HS Calculations'!G$69/4,FALSE)+NORMDIST(E536,'HS Calculations'!F$70,'HS Calculations'!G$70/4,FALSE)+NORMDIST(E536,'HS Calculations'!F$71,'HS Calculations'!G$71/4,FALSE)</f>
        <v>2.6201185548525199E-6</v>
      </c>
      <c r="H536" s="161"/>
      <c r="I536" s="161"/>
      <c r="J536" s="161"/>
      <c r="K536" s="161"/>
      <c r="L536" s="161"/>
      <c r="M536" s="161"/>
      <c r="N536" s="161"/>
      <c r="O536" s="161"/>
      <c r="P536" s="161"/>
      <c r="Q536" s="161"/>
      <c r="R536" s="161"/>
      <c r="S536" s="161"/>
      <c r="T536" s="161"/>
      <c r="U536" s="161"/>
      <c r="V536" s="161"/>
      <c r="W536" s="161"/>
      <c r="X536" s="161"/>
    </row>
    <row r="537" spans="1:24" x14ac:dyDescent="0.55000000000000004">
      <c r="A537" s="161"/>
      <c r="B537" s="161"/>
      <c r="C537" s="161"/>
      <c r="D537" s="95">
        <v>449</v>
      </c>
      <c r="E537" s="96">
        <f t="shared" si="30"/>
        <v>26.94</v>
      </c>
      <c r="F537" s="96">
        <f>NORMDIST(E537,'HS Calculations'!F$63,'HS Calculations'!G$63/4,FALSE)+NORMDIST(E537,'HS Calculations'!F$64,'HS Calculations'!G$64/4,FALSE)+NORMDIST(E537,'HS Calculations'!F$65,'HS Calculations'!G$65/4,FALSE)+NORMDIST(E537,'HS Calculations'!F$66,'HS Calculations'!G$66/4,FALSE)+NORMDIST(E537,'HS Calculations'!F$67,'HS Calculations'!G$67/4,FALSE)</f>
        <v>4.6398487605792425E-2</v>
      </c>
      <c r="G537" s="102">
        <f>NORMDIST(E537,'HS Calculations'!F$68,'HS Calculations'!G$68/4,FALSE)+NORMDIST(E537,'HS Calculations'!F$69,'HS Calculations'!G$69/4,FALSE)+NORMDIST(E537,'HS Calculations'!F$70,'HS Calculations'!G$70/4,FALSE)+NORMDIST(E537,'HS Calculations'!F$71,'HS Calculations'!G$71/4,FALSE)</f>
        <v>1.0910243396226081E-6</v>
      </c>
      <c r="H537" s="161"/>
      <c r="I537" s="161"/>
      <c r="J537" s="161"/>
      <c r="K537" s="161"/>
      <c r="L537" s="161"/>
      <c r="M537" s="161"/>
      <c r="N537" s="161"/>
      <c r="O537" s="161"/>
      <c r="P537" s="161"/>
      <c r="Q537" s="161"/>
      <c r="R537" s="161"/>
      <c r="S537" s="161"/>
      <c r="T537" s="161"/>
      <c r="U537" s="161"/>
      <c r="V537" s="161"/>
      <c r="W537" s="161"/>
      <c r="X537" s="161"/>
    </row>
    <row r="538" spans="1:24" x14ac:dyDescent="0.55000000000000004">
      <c r="A538" s="161"/>
      <c r="B538" s="161"/>
      <c r="C538" s="161"/>
      <c r="D538" s="95">
        <v>450</v>
      </c>
      <c r="E538" s="96">
        <f t="shared" ref="E538:E588" si="31">D538*$G$59/500</f>
        <v>27</v>
      </c>
      <c r="F538" s="96">
        <f>NORMDIST(E538,'HS Calculations'!F$63,'HS Calculations'!G$63/4,FALSE)+NORMDIST(E538,'HS Calculations'!F$64,'HS Calculations'!G$64/4,FALSE)+NORMDIST(E538,'HS Calculations'!F$65,'HS Calculations'!G$65/4,FALSE)+NORMDIST(E538,'HS Calculations'!F$66,'HS Calculations'!G$66/4,FALSE)+NORMDIST(E538,'HS Calculations'!F$67,'HS Calculations'!G$67/4,FALSE)</f>
        <v>6.6881089364861326E-2</v>
      </c>
      <c r="G538" s="102">
        <f>NORMDIST(E538,'HS Calculations'!F$68,'HS Calculations'!G$68/4,FALSE)+NORMDIST(E538,'HS Calculations'!F$69,'HS Calculations'!G$69/4,FALSE)+NORMDIST(E538,'HS Calculations'!F$70,'HS Calculations'!G$70/4,FALSE)+NORMDIST(E538,'HS Calculations'!F$71,'HS Calculations'!G$71/4,FALSE)</f>
        <v>4.414829570252539E-7</v>
      </c>
      <c r="H538" s="161"/>
      <c r="I538" s="161"/>
      <c r="J538" s="161"/>
      <c r="K538" s="161"/>
      <c r="L538" s="161"/>
      <c r="M538" s="161"/>
      <c r="N538" s="161"/>
      <c r="O538" s="161"/>
      <c r="P538" s="161"/>
      <c r="Q538" s="161"/>
      <c r="R538" s="161"/>
      <c r="S538" s="161"/>
      <c r="T538" s="161"/>
      <c r="U538" s="161"/>
      <c r="V538" s="161"/>
      <c r="W538" s="161"/>
      <c r="X538" s="161"/>
    </row>
    <row r="539" spans="1:24" x14ac:dyDescent="0.55000000000000004">
      <c r="A539" s="161"/>
      <c r="B539" s="161"/>
      <c r="C539" s="161"/>
      <c r="D539" s="95">
        <v>451</v>
      </c>
      <c r="E539" s="96">
        <f t="shared" si="31"/>
        <v>27.06</v>
      </c>
      <c r="F539" s="96">
        <f>NORMDIST(E539,'HS Calculations'!F$63,'HS Calculations'!G$63/4,FALSE)+NORMDIST(E539,'HS Calculations'!F$64,'HS Calculations'!G$64/4,FALSE)+NORMDIST(E539,'HS Calculations'!F$65,'HS Calculations'!G$65/4,FALSE)+NORMDIST(E539,'HS Calculations'!F$66,'HS Calculations'!G$66/4,FALSE)+NORMDIST(E539,'HS Calculations'!F$67,'HS Calculations'!G$67/4,FALSE)</f>
        <v>9.4205154983462172E-2</v>
      </c>
      <c r="G539" s="102">
        <f>NORMDIST(E539,'HS Calculations'!F$68,'HS Calculations'!G$68/4,FALSE)+NORMDIST(E539,'HS Calculations'!F$69,'HS Calculations'!G$69/4,FALSE)+NORMDIST(E539,'HS Calculations'!F$70,'HS Calculations'!G$70/4,FALSE)+NORMDIST(E539,'HS Calculations'!F$71,'HS Calculations'!G$71/4,FALSE)</f>
        <v>1.7360389022953052E-7</v>
      </c>
      <c r="H539" s="161"/>
      <c r="I539" s="161"/>
      <c r="J539" s="161"/>
      <c r="K539" s="161"/>
      <c r="L539" s="161"/>
      <c r="M539" s="161"/>
      <c r="N539" s="161"/>
      <c r="O539" s="161"/>
      <c r="P539" s="161"/>
      <c r="Q539" s="161"/>
      <c r="R539" s="161"/>
      <c r="S539" s="161"/>
      <c r="T539" s="161"/>
      <c r="U539" s="161"/>
      <c r="V539" s="161"/>
      <c r="W539" s="161"/>
      <c r="X539" s="161"/>
    </row>
    <row r="540" spans="1:24" x14ac:dyDescent="0.55000000000000004">
      <c r="A540" s="161"/>
      <c r="B540" s="161"/>
      <c r="C540" s="161"/>
      <c r="D540" s="95">
        <v>452</v>
      </c>
      <c r="E540" s="96">
        <f t="shared" si="31"/>
        <v>27.12</v>
      </c>
      <c r="F540" s="96">
        <f>NORMDIST(E540,'HS Calculations'!F$63,'HS Calculations'!G$63/4,FALSE)+NORMDIST(E540,'HS Calculations'!F$64,'HS Calculations'!G$64/4,FALSE)+NORMDIST(E540,'HS Calculations'!F$65,'HS Calculations'!G$65/4,FALSE)+NORMDIST(E540,'HS Calculations'!F$66,'HS Calculations'!G$66/4,FALSE)+NORMDIST(E540,'HS Calculations'!F$67,'HS Calculations'!G$67/4,FALSE)</f>
        <v>0.12966352225815519</v>
      </c>
      <c r="G540" s="102">
        <f>NORMDIST(E540,'HS Calculations'!F$68,'HS Calculations'!G$68/4,FALSE)+NORMDIST(E540,'HS Calculations'!F$69,'HS Calculations'!G$69/4,FALSE)+NORMDIST(E540,'HS Calculations'!F$70,'HS Calculations'!G$70/4,FALSE)+NORMDIST(E540,'HS Calculations'!F$71,'HS Calculations'!G$71/4,FALSE)</f>
        <v>6.6339313008234027E-8</v>
      </c>
      <c r="H540" s="161"/>
      <c r="I540" s="161"/>
      <c r="J540" s="161"/>
      <c r="K540" s="161"/>
      <c r="L540" s="161"/>
      <c r="M540" s="161"/>
      <c r="N540" s="161"/>
      <c r="O540" s="161"/>
      <c r="P540" s="161"/>
      <c r="Q540" s="161"/>
      <c r="R540" s="161"/>
      <c r="S540" s="161"/>
      <c r="T540" s="161"/>
      <c r="U540" s="161"/>
      <c r="V540" s="161"/>
      <c r="W540" s="161"/>
      <c r="X540" s="161"/>
    </row>
    <row r="541" spans="1:24" x14ac:dyDescent="0.55000000000000004">
      <c r="A541" s="161"/>
      <c r="B541" s="161"/>
      <c r="C541" s="161"/>
      <c r="D541" s="95">
        <v>453</v>
      </c>
      <c r="E541" s="96">
        <f t="shared" si="31"/>
        <v>27.18</v>
      </c>
      <c r="F541" s="96">
        <f>NORMDIST(E541,'HS Calculations'!F$63,'HS Calculations'!G$63/4,FALSE)+NORMDIST(E541,'HS Calculations'!F$64,'HS Calculations'!G$64/4,FALSE)+NORMDIST(E541,'HS Calculations'!F$65,'HS Calculations'!G$65/4,FALSE)+NORMDIST(E541,'HS Calculations'!F$66,'HS Calculations'!G$66/4,FALSE)+NORMDIST(E541,'HS Calculations'!F$67,'HS Calculations'!G$67/4,FALSE)</f>
        <v>0.17439449741343102</v>
      </c>
      <c r="G541" s="102">
        <f>NORMDIST(E541,'HS Calculations'!F$68,'HS Calculations'!G$68/4,FALSE)+NORMDIST(E541,'HS Calculations'!F$69,'HS Calculations'!G$69/4,FALSE)+NORMDIST(E541,'HS Calculations'!F$70,'HS Calculations'!G$70/4,FALSE)+NORMDIST(E541,'HS Calculations'!F$71,'HS Calculations'!G$71/4,FALSE)</f>
        <v>2.4634768949744686E-8</v>
      </c>
      <c r="H541" s="161"/>
      <c r="I541" s="161"/>
      <c r="J541" s="161"/>
      <c r="K541" s="161"/>
      <c r="L541" s="161"/>
      <c r="M541" s="161"/>
      <c r="N541" s="161"/>
      <c r="O541" s="161"/>
      <c r="P541" s="161"/>
      <c r="Q541" s="161"/>
      <c r="R541" s="161"/>
      <c r="S541" s="161"/>
      <c r="T541" s="161"/>
      <c r="U541" s="161"/>
      <c r="V541" s="161"/>
      <c r="W541" s="161"/>
      <c r="X541" s="161"/>
    </row>
    <row r="542" spans="1:24" x14ac:dyDescent="0.55000000000000004">
      <c r="A542" s="161"/>
      <c r="B542" s="161"/>
      <c r="C542" s="161"/>
      <c r="D542" s="95">
        <v>454</v>
      </c>
      <c r="E542" s="96">
        <f t="shared" si="31"/>
        <v>27.24</v>
      </c>
      <c r="F542" s="96">
        <f>NORMDIST(E542,'HS Calculations'!F$63,'HS Calculations'!G$63/4,FALSE)+NORMDIST(E542,'HS Calculations'!F$64,'HS Calculations'!G$64/4,FALSE)+NORMDIST(E542,'HS Calculations'!F$65,'HS Calculations'!G$65/4,FALSE)+NORMDIST(E542,'HS Calculations'!F$66,'HS Calculations'!G$66/4,FALSE)+NORMDIST(E542,'HS Calculations'!F$67,'HS Calculations'!G$67/4,FALSE)</f>
        <v>0.22920260905545248</v>
      </c>
      <c r="G542" s="102">
        <f>NORMDIST(E542,'HS Calculations'!F$68,'HS Calculations'!G$68/4,FALSE)+NORMDIST(E542,'HS Calculations'!F$69,'HS Calculations'!G$69/4,FALSE)+NORMDIST(E542,'HS Calculations'!F$70,'HS Calculations'!G$70/4,FALSE)+NORMDIST(E542,'HS Calculations'!F$71,'HS Calculations'!G$71/4,FALSE)</f>
        <v>8.8898006803826854E-9</v>
      </c>
      <c r="H542" s="161"/>
      <c r="I542" s="161"/>
      <c r="J542" s="161"/>
      <c r="K542" s="161"/>
      <c r="L542" s="161"/>
      <c r="M542" s="161"/>
      <c r="N542" s="161"/>
      <c r="O542" s="161"/>
      <c r="P542" s="161"/>
      <c r="Q542" s="161"/>
      <c r="R542" s="161"/>
      <c r="S542" s="161"/>
      <c r="T542" s="161"/>
      <c r="U542" s="161"/>
      <c r="V542" s="161"/>
      <c r="W542" s="161"/>
      <c r="X542" s="161"/>
    </row>
    <row r="543" spans="1:24" x14ac:dyDescent="0.55000000000000004">
      <c r="A543" s="161"/>
      <c r="B543" s="161"/>
      <c r="C543" s="161"/>
      <c r="D543" s="95">
        <v>455</v>
      </c>
      <c r="E543" s="96">
        <f t="shared" si="31"/>
        <v>27.3</v>
      </c>
      <c r="F543" s="96">
        <f>NORMDIST(E543,'HS Calculations'!F$63,'HS Calculations'!G$63/4,FALSE)+NORMDIST(E543,'HS Calculations'!F$64,'HS Calculations'!G$64/4,FALSE)+NORMDIST(E543,'HS Calculations'!F$65,'HS Calculations'!G$65/4,FALSE)+NORMDIST(E543,'HS Calculations'!F$66,'HS Calculations'!G$66/4,FALSE)+NORMDIST(E543,'HS Calculations'!F$67,'HS Calculations'!G$67/4,FALSE)</f>
        <v>0.29435956510779171</v>
      </c>
      <c r="G543" s="102">
        <f>NORMDIST(E543,'HS Calculations'!F$68,'HS Calculations'!G$68/4,FALSE)+NORMDIST(E543,'HS Calculations'!F$69,'HS Calculations'!G$69/4,FALSE)+NORMDIST(E543,'HS Calculations'!F$70,'HS Calculations'!G$70/4,FALSE)+NORMDIST(E543,'HS Calculations'!F$71,'HS Calculations'!G$71/4,FALSE)</f>
        <v>3.1174648164269566E-9</v>
      </c>
      <c r="H543" s="161"/>
      <c r="I543" s="161"/>
      <c r="J543" s="161"/>
      <c r="K543" s="161"/>
      <c r="L543" s="161"/>
      <c r="M543" s="161"/>
      <c r="N543" s="161"/>
      <c r="O543" s="161"/>
      <c r="P543" s="161"/>
      <c r="Q543" s="161"/>
      <c r="R543" s="161"/>
      <c r="S543" s="161"/>
      <c r="T543" s="161"/>
      <c r="U543" s="161"/>
      <c r="V543" s="161"/>
      <c r="W543" s="161"/>
      <c r="X543" s="161"/>
    </row>
    <row r="544" spans="1:24" x14ac:dyDescent="0.55000000000000004">
      <c r="A544" s="161"/>
      <c r="B544" s="161"/>
      <c r="C544" s="161"/>
      <c r="D544" s="95">
        <v>456</v>
      </c>
      <c r="E544" s="96">
        <f t="shared" si="31"/>
        <v>27.36</v>
      </c>
      <c r="F544" s="96">
        <f>NORMDIST(E544,'HS Calculations'!F$63,'HS Calculations'!G$63/4,FALSE)+NORMDIST(E544,'HS Calculations'!F$64,'HS Calculations'!G$64/4,FALSE)+NORMDIST(E544,'HS Calculations'!F$65,'HS Calculations'!G$65/4,FALSE)+NORMDIST(E544,'HS Calculations'!F$66,'HS Calculations'!G$66/4,FALSE)+NORMDIST(E544,'HS Calculations'!F$67,'HS Calculations'!G$67/4,FALSE)</f>
        <v>0.36940992936133382</v>
      </c>
      <c r="G544" s="102">
        <f>NORMDIST(E544,'HS Calculations'!F$68,'HS Calculations'!G$68/4,FALSE)+NORMDIST(E544,'HS Calculations'!F$69,'HS Calculations'!G$69/4,FALSE)+NORMDIST(E544,'HS Calculations'!F$70,'HS Calculations'!G$70/4,FALSE)+NORMDIST(E544,'HS Calculations'!F$71,'HS Calculations'!G$71/4,FALSE)</f>
        <v>1.0623731953975562E-9</v>
      </c>
      <c r="H544" s="161"/>
      <c r="I544" s="161"/>
      <c r="J544" s="161"/>
      <c r="K544" s="161"/>
      <c r="L544" s="161"/>
      <c r="M544" s="161"/>
      <c r="N544" s="161"/>
      <c r="O544" s="161"/>
      <c r="P544" s="161"/>
      <c r="Q544" s="161"/>
      <c r="R544" s="161"/>
      <c r="S544" s="161"/>
      <c r="T544" s="161"/>
      <c r="U544" s="161"/>
      <c r="V544" s="161"/>
      <c r="W544" s="161"/>
      <c r="X544" s="161"/>
    </row>
    <row r="545" spans="1:24" x14ac:dyDescent="0.55000000000000004">
      <c r="A545" s="161"/>
      <c r="B545" s="161"/>
      <c r="C545" s="161"/>
      <c r="D545" s="95">
        <v>457</v>
      </c>
      <c r="E545" s="96">
        <f t="shared" si="31"/>
        <v>27.42</v>
      </c>
      <c r="F545" s="96">
        <f>NORMDIST(E545,'HS Calculations'!F$63,'HS Calculations'!G$63/4,FALSE)+NORMDIST(E545,'HS Calculations'!F$64,'HS Calculations'!G$64/4,FALSE)+NORMDIST(E545,'HS Calculations'!F$65,'HS Calculations'!G$65/4,FALSE)+NORMDIST(E545,'HS Calculations'!F$66,'HS Calculations'!G$66/4,FALSE)+NORMDIST(E545,'HS Calculations'!F$67,'HS Calculations'!G$67/4,FALSE)</f>
        <v>0.45301313356439993</v>
      </c>
      <c r="G545" s="102">
        <f>NORMDIST(E545,'HS Calculations'!F$68,'HS Calculations'!G$68/4,FALSE)+NORMDIST(E545,'HS Calculations'!F$69,'HS Calculations'!G$69/4,FALSE)+NORMDIST(E545,'HS Calculations'!F$70,'HS Calculations'!G$70/4,FALSE)+NORMDIST(E545,'HS Calculations'!F$71,'HS Calculations'!G$71/4,FALSE)</f>
        <v>3.5181848575321831E-10</v>
      </c>
      <c r="H545" s="161"/>
      <c r="I545" s="161"/>
      <c r="J545" s="161"/>
      <c r="K545" s="161"/>
      <c r="L545" s="161"/>
      <c r="M545" s="161"/>
      <c r="N545" s="161"/>
      <c r="O545" s="161"/>
      <c r="P545" s="161"/>
      <c r="Q545" s="161"/>
      <c r="R545" s="161"/>
      <c r="S545" s="161"/>
      <c r="T545" s="161"/>
      <c r="U545" s="161"/>
      <c r="V545" s="161"/>
      <c r="W545" s="161"/>
      <c r="X545" s="161"/>
    </row>
    <row r="546" spans="1:24" x14ac:dyDescent="0.55000000000000004">
      <c r="A546" s="161"/>
      <c r="B546" s="161"/>
      <c r="C546" s="161"/>
      <c r="D546" s="95">
        <v>458</v>
      </c>
      <c r="E546" s="96">
        <f t="shared" si="31"/>
        <v>27.48</v>
      </c>
      <c r="F546" s="96">
        <f>NORMDIST(E546,'HS Calculations'!F$63,'HS Calculations'!G$63/4,FALSE)+NORMDIST(E546,'HS Calculations'!F$64,'HS Calculations'!G$64/4,FALSE)+NORMDIST(E546,'HS Calculations'!F$65,'HS Calculations'!G$65/4,FALSE)+NORMDIST(E546,'HS Calculations'!F$66,'HS Calculations'!G$66/4,FALSE)+NORMDIST(E546,'HS Calculations'!F$67,'HS Calculations'!G$67/4,FALSE)</f>
        <v>0.54285624448634728</v>
      </c>
      <c r="G546" s="102">
        <f>NORMDIST(E546,'HS Calculations'!F$68,'HS Calculations'!G$68/4,FALSE)+NORMDIST(E546,'HS Calculations'!F$69,'HS Calculations'!G$69/4,FALSE)+NORMDIST(E546,'HS Calculations'!F$70,'HS Calculations'!G$70/4,FALSE)+NORMDIST(E546,'HS Calculations'!F$71,'HS Calculations'!G$71/4,FALSE)</f>
        <v>1.1322079819449303E-10</v>
      </c>
      <c r="H546" s="161"/>
      <c r="I546" s="161"/>
      <c r="J546" s="161"/>
      <c r="K546" s="161"/>
      <c r="L546" s="161"/>
      <c r="M546" s="161"/>
      <c r="N546" s="161"/>
      <c r="O546" s="161"/>
      <c r="P546" s="161"/>
      <c r="Q546" s="161"/>
      <c r="R546" s="161"/>
      <c r="S546" s="161"/>
      <c r="T546" s="161"/>
      <c r="U546" s="161"/>
      <c r="V546" s="161"/>
      <c r="W546" s="161"/>
      <c r="X546" s="161"/>
    </row>
    <row r="547" spans="1:24" x14ac:dyDescent="0.55000000000000004">
      <c r="A547" s="161"/>
      <c r="B547" s="161"/>
      <c r="C547" s="161"/>
      <c r="D547" s="95">
        <v>459</v>
      </c>
      <c r="E547" s="96">
        <f t="shared" si="31"/>
        <v>27.54</v>
      </c>
      <c r="F547" s="96">
        <f>NORMDIST(E547,'HS Calculations'!F$63,'HS Calculations'!G$63/4,FALSE)+NORMDIST(E547,'HS Calculations'!F$64,'HS Calculations'!G$64/4,FALSE)+NORMDIST(E547,'HS Calculations'!F$65,'HS Calculations'!G$65/4,FALSE)+NORMDIST(E547,'HS Calculations'!F$66,'HS Calculations'!G$66/4,FALSE)+NORMDIST(E547,'HS Calculations'!F$67,'HS Calculations'!G$67/4,FALSE)</f>
        <v>0.63566851202792818</v>
      </c>
      <c r="G547" s="102">
        <f>NORMDIST(E547,'HS Calculations'!F$68,'HS Calculations'!G$68/4,FALSE)+NORMDIST(E547,'HS Calculations'!F$69,'HS Calculations'!G$69/4,FALSE)+NORMDIST(E547,'HS Calculations'!F$70,'HS Calculations'!G$70/4,FALSE)+NORMDIST(E547,'HS Calculations'!F$71,'HS Calculations'!G$71/4,FALSE)</f>
        <v>3.5407867895427265E-11</v>
      </c>
      <c r="H547" s="161"/>
      <c r="I547" s="161"/>
      <c r="J547" s="161"/>
      <c r="K547" s="161"/>
      <c r="L547" s="161"/>
      <c r="M547" s="161"/>
      <c r="N547" s="161"/>
      <c r="O547" s="161"/>
      <c r="P547" s="161"/>
      <c r="Q547" s="161"/>
      <c r="R547" s="161"/>
      <c r="S547" s="161"/>
      <c r="T547" s="161"/>
      <c r="U547" s="161"/>
      <c r="V547" s="161"/>
      <c r="W547" s="161"/>
      <c r="X547" s="161"/>
    </row>
    <row r="548" spans="1:24" x14ac:dyDescent="0.55000000000000004">
      <c r="A548" s="161"/>
      <c r="B548" s="161"/>
      <c r="C548" s="161"/>
      <c r="D548" s="95">
        <v>460</v>
      </c>
      <c r="E548" s="96">
        <f t="shared" si="31"/>
        <v>27.6</v>
      </c>
      <c r="F548" s="96">
        <f>NORMDIST(E548,'HS Calculations'!F$63,'HS Calculations'!G$63/4,FALSE)+NORMDIST(E548,'HS Calculations'!F$64,'HS Calculations'!G$64/4,FALSE)+NORMDIST(E548,'HS Calculations'!F$65,'HS Calculations'!G$65/4,FALSE)+NORMDIST(E548,'HS Calculations'!F$66,'HS Calculations'!G$66/4,FALSE)+NORMDIST(E548,'HS Calculations'!F$67,'HS Calculations'!G$67/4,FALSE)</f>
        <v>0.72735826263352155</v>
      </c>
      <c r="G548" s="102">
        <f>NORMDIST(E548,'HS Calculations'!F$68,'HS Calculations'!G$68/4,FALSE)+NORMDIST(E548,'HS Calculations'!F$69,'HS Calculations'!G$69/4,FALSE)+NORMDIST(E548,'HS Calculations'!F$70,'HS Calculations'!G$70/4,FALSE)+NORMDIST(E548,'HS Calculations'!F$71,'HS Calculations'!G$71/4,FALSE)</f>
        <v>1.0760670841734903E-11</v>
      </c>
      <c r="H548" s="161"/>
      <c r="I548" s="161"/>
      <c r="J548" s="161"/>
      <c r="K548" s="161"/>
      <c r="L548" s="161"/>
      <c r="M548" s="161"/>
      <c r="N548" s="161"/>
      <c r="O548" s="161"/>
      <c r="P548" s="161"/>
      <c r="Q548" s="161"/>
      <c r="R548" s="161"/>
      <c r="S548" s="161"/>
      <c r="T548" s="161"/>
      <c r="U548" s="161"/>
      <c r="V548" s="161"/>
      <c r="W548" s="161"/>
      <c r="X548" s="161"/>
    </row>
    <row r="549" spans="1:24" x14ac:dyDescent="0.55000000000000004">
      <c r="A549" s="161"/>
      <c r="B549" s="161"/>
      <c r="C549" s="161"/>
      <c r="D549" s="95">
        <v>461</v>
      </c>
      <c r="E549" s="96">
        <f t="shared" si="31"/>
        <v>27.66</v>
      </c>
      <c r="F549" s="96">
        <f>NORMDIST(E549,'HS Calculations'!F$63,'HS Calculations'!G$63/4,FALSE)+NORMDIST(E549,'HS Calculations'!F$64,'HS Calculations'!G$64/4,FALSE)+NORMDIST(E549,'HS Calculations'!F$65,'HS Calculations'!G$65/4,FALSE)+NORMDIST(E549,'HS Calculations'!F$66,'HS Calculations'!G$66/4,FALSE)+NORMDIST(E549,'HS Calculations'!F$67,'HS Calculations'!G$67/4,FALSE)</f>
        <v>0.81327583958710126</v>
      </c>
      <c r="G549" s="102">
        <f>NORMDIST(E549,'HS Calculations'!F$68,'HS Calculations'!G$68/4,FALSE)+NORMDIST(E549,'HS Calculations'!F$69,'HS Calculations'!G$69/4,FALSE)+NORMDIST(E549,'HS Calculations'!F$70,'HS Calculations'!G$70/4,FALSE)+NORMDIST(E549,'HS Calculations'!F$71,'HS Calculations'!G$71/4,FALSE)</f>
        <v>3.1779343727816511E-12</v>
      </c>
      <c r="H549" s="161"/>
      <c r="I549" s="161"/>
      <c r="J549" s="161"/>
      <c r="K549" s="161"/>
      <c r="L549" s="161"/>
      <c r="M549" s="161"/>
      <c r="N549" s="161"/>
      <c r="O549" s="161"/>
      <c r="P549" s="161"/>
      <c r="Q549" s="161"/>
      <c r="R549" s="161"/>
      <c r="S549" s="161"/>
      <c r="T549" s="161"/>
      <c r="U549" s="161"/>
      <c r="V549" s="161"/>
      <c r="W549" s="161"/>
      <c r="X549" s="161"/>
    </row>
    <row r="550" spans="1:24" x14ac:dyDescent="0.55000000000000004">
      <c r="A550" s="161"/>
      <c r="B550" s="161"/>
      <c r="C550" s="161"/>
      <c r="D550" s="95">
        <v>462</v>
      </c>
      <c r="E550" s="96">
        <f t="shared" si="31"/>
        <v>27.72</v>
      </c>
      <c r="F550" s="96">
        <f>NORMDIST(E550,'HS Calculations'!F$63,'HS Calculations'!G$63/4,FALSE)+NORMDIST(E550,'HS Calculations'!F$64,'HS Calculations'!G$64/4,FALSE)+NORMDIST(E550,'HS Calculations'!F$65,'HS Calculations'!G$65/4,FALSE)+NORMDIST(E550,'HS Calculations'!F$66,'HS Calculations'!G$66/4,FALSE)+NORMDIST(E550,'HS Calculations'!F$67,'HS Calculations'!G$67/4,FALSE)</f>
        <v>0.8885854159872566</v>
      </c>
      <c r="G550" s="102">
        <f>NORMDIST(E550,'HS Calculations'!F$68,'HS Calculations'!G$68/4,FALSE)+NORMDIST(E550,'HS Calculations'!F$69,'HS Calculations'!G$69/4,FALSE)+NORMDIST(E550,'HS Calculations'!F$70,'HS Calculations'!G$70/4,FALSE)+NORMDIST(E550,'HS Calculations'!F$71,'HS Calculations'!G$71/4,FALSE)</f>
        <v>9.1204550767955709E-13</v>
      </c>
      <c r="H550" s="161"/>
      <c r="I550" s="161"/>
      <c r="J550" s="161"/>
      <c r="K550" s="161"/>
      <c r="L550" s="161"/>
      <c r="M550" s="161"/>
      <c r="N550" s="161"/>
      <c r="O550" s="161"/>
      <c r="P550" s="161"/>
      <c r="Q550" s="161"/>
      <c r="R550" s="161"/>
      <c r="S550" s="161"/>
      <c r="T550" s="161"/>
      <c r="U550" s="161"/>
      <c r="V550" s="161"/>
      <c r="W550" s="161"/>
      <c r="X550" s="161"/>
    </row>
    <row r="551" spans="1:24" x14ac:dyDescent="0.55000000000000004">
      <c r="A551" s="161"/>
      <c r="B551" s="161"/>
      <c r="C551" s="161"/>
      <c r="D551" s="95">
        <v>463</v>
      </c>
      <c r="E551" s="96">
        <f t="shared" si="31"/>
        <v>27.78</v>
      </c>
      <c r="F551" s="96">
        <f>NORMDIST(E551,'HS Calculations'!F$63,'HS Calculations'!G$63/4,FALSE)+NORMDIST(E551,'HS Calculations'!F$64,'HS Calculations'!G$64/4,FALSE)+NORMDIST(E551,'HS Calculations'!F$65,'HS Calculations'!G$65/4,FALSE)+NORMDIST(E551,'HS Calculations'!F$66,'HS Calculations'!G$66/4,FALSE)+NORMDIST(E551,'HS Calculations'!F$67,'HS Calculations'!G$67/4,FALSE)</f>
        <v>0.94870744301866494</v>
      </c>
      <c r="G551" s="102">
        <f>NORMDIST(E551,'HS Calculations'!F$68,'HS Calculations'!G$68/4,FALSE)+NORMDIST(E551,'HS Calculations'!F$69,'HS Calculations'!G$69/4,FALSE)+NORMDIST(E551,'HS Calculations'!F$70,'HS Calculations'!G$70/4,FALSE)+NORMDIST(E551,'HS Calculations'!F$71,'HS Calculations'!G$71/4,FALSE)</f>
        <v>2.543630942687508E-13</v>
      </c>
      <c r="H551" s="161"/>
      <c r="I551" s="161"/>
      <c r="J551" s="161"/>
      <c r="K551" s="161"/>
      <c r="L551" s="161"/>
      <c r="M551" s="161"/>
      <c r="N551" s="161"/>
      <c r="O551" s="161"/>
      <c r="P551" s="161"/>
      <c r="Q551" s="161"/>
      <c r="R551" s="161"/>
      <c r="S551" s="161"/>
      <c r="T551" s="161"/>
      <c r="U551" s="161"/>
      <c r="V551" s="161"/>
      <c r="W551" s="161"/>
      <c r="X551" s="161"/>
    </row>
    <row r="552" spans="1:24" x14ac:dyDescent="0.55000000000000004">
      <c r="A552" s="161"/>
      <c r="B552" s="161"/>
      <c r="C552" s="161"/>
      <c r="D552" s="95">
        <v>464</v>
      </c>
      <c r="E552" s="96">
        <f t="shared" si="31"/>
        <v>27.84</v>
      </c>
      <c r="F552" s="96">
        <f>NORMDIST(E552,'HS Calculations'!F$63,'HS Calculations'!G$63/4,FALSE)+NORMDIST(E552,'HS Calculations'!F$64,'HS Calculations'!G$64/4,FALSE)+NORMDIST(E552,'HS Calculations'!F$65,'HS Calculations'!G$65/4,FALSE)+NORMDIST(E552,'HS Calculations'!F$66,'HS Calculations'!G$66/4,FALSE)+NORMDIST(E552,'HS Calculations'!F$67,'HS Calculations'!G$67/4,FALSE)</f>
        <v>0.98977675689416</v>
      </c>
      <c r="G552" s="102">
        <f>NORMDIST(E552,'HS Calculations'!F$68,'HS Calculations'!G$68/4,FALSE)+NORMDIST(E552,'HS Calculations'!F$69,'HS Calculations'!G$69/4,FALSE)+NORMDIST(E552,'HS Calculations'!F$70,'HS Calculations'!G$70/4,FALSE)+NORMDIST(E552,'HS Calculations'!F$71,'HS Calculations'!G$71/4,FALSE)</f>
        <v>6.893784402115271E-14</v>
      </c>
      <c r="H552" s="161"/>
      <c r="I552" s="161"/>
      <c r="J552" s="161"/>
      <c r="K552" s="161"/>
      <c r="L552" s="161"/>
      <c r="M552" s="161"/>
      <c r="N552" s="161"/>
      <c r="O552" s="161"/>
      <c r="P552" s="161"/>
      <c r="Q552" s="161"/>
      <c r="R552" s="161"/>
      <c r="S552" s="161"/>
      <c r="T552" s="161"/>
      <c r="U552" s="161"/>
      <c r="V552" s="161"/>
      <c r="W552" s="161"/>
      <c r="X552" s="161"/>
    </row>
    <row r="553" spans="1:24" x14ac:dyDescent="0.55000000000000004">
      <c r="A553" s="161"/>
      <c r="B553" s="161"/>
      <c r="C553" s="161"/>
      <c r="D553" s="95">
        <v>465</v>
      </c>
      <c r="E553" s="96">
        <f t="shared" si="31"/>
        <v>27.9</v>
      </c>
      <c r="F553" s="96">
        <f>NORMDIST(E553,'HS Calculations'!F$63,'HS Calculations'!G$63/4,FALSE)+NORMDIST(E553,'HS Calculations'!F$64,'HS Calculations'!G$64/4,FALSE)+NORMDIST(E553,'HS Calculations'!F$65,'HS Calculations'!G$65/4,FALSE)+NORMDIST(E553,'HS Calculations'!F$66,'HS Calculations'!G$66/4,FALSE)+NORMDIST(E553,'HS Calculations'!F$67,'HS Calculations'!G$67/4,FALSE)</f>
        <v>1.0090530757281808</v>
      </c>
      <c r="G553" s="102">
        <f>NORMDIST(E553,'HS Calculations'!F$68,'HS Calculations'!G$68/4,FALSE)+NORMDIST(E553,'HS Calculations'!F$69,'HS Calculations'!G$69/4,FALSE)+NORMDIST(E553,'HS Calculations'!F$70,'HS Calculations'!G$70/4,FALSE)+NORMDIST(E553,'HS Calculations'!F$71,'HS Calculations'!G$71/4,FALSE)</f>
        <v>1.815629796565185E-14</v>
      </c>
      <c r="H553" s="161"/>
      <c r="I553" s="161"/>
      <c r="J553" s="161"/>
      <c r="K553" s="161"/>
      <c r="L553" s="161"/>
      <c r="M553" s="161"/>
      <c r="N553" s="161"/>
      <c r="O553" s="161"/>
      <c r="P553" s="161"/>
      <c r="Q553" s="161"/>
      <c r="R553" s="161"/>
      <c r="S553" s="161"/>
      <c r="T553" s="161"/>
      <c r="U553" s="161"/>
      <c r="V553" s="161"/>
      <c r="W553" s="161"/>
      <c r="X553" s="161"/>
    </row>
    <row r="554" spans="1:24" x14ac:dyDescent="0.55000000000000004">
      <c r="A554" s="161"/>
      <c r="B554" s="161"/>
      <c r="C554" s="161"/>
      <c r="D554" s="95">
        <v>466</v>
      </c>
      <c r="E554" s="96">
        <f t="shared" si="31"/>
        <v>27.96</v>
      </c>
      <c r="F554" s="96">
        <f>NORMDIST(E554,'HS Calculations'!F$63,'HS Calculations'!G$63/4,FALSE)+NORMDIST(E554,'HS Calculations'!F$64,'HS Calculations'!G$64/4,FALSE)+NORMDIST(E554,'HS Calculations'!F$65,'HS Calculations'!G$65/4,FALSE)+NORMDIST(E554,'HS Calculations'!F$66,'HS Calculations'!G$66/4,FALSE)+NORMDIST(E554,'HS Calculations'!F$67,'HS Calculations'!G$67/4,FALSE)</f>
        <v>1.005223392465856</v>
      </c>
      <c r="G554" s="102">
        <f>NORMDIST(E554,'HS Calculations'!F$68,'HS Calculations'!G$68/4,FALSE)+NORMDIST(E554,'HS Calculations'!F$69,'HS Calculations'!G$69/4,FALSE)+NORMDIST(E554,'HS Calculations'!F$70,'HS Calculations'!G$70/4,FALSE)+NORMDIST(E554,'HS Calculations'!F$71,'HS Calculations'!G$71/4,FALSE)</f>
        <v>4.6468955680227271E-15</v>
      </c>
      <c r="H554" s="161"/>
      <c r="I554" s="161"/>
      <c r="J554" s="161"/>
      <c r="K554" s="161"/>
      <c r="L554" s="161"/>
      <c r="M554" s="161"/>
      <c r="N554" s="161"/>
      <c r="O554" s="161"/>
      <c r="P554" s="161"/>
      <c r="Q554" s="161"/>
      <c r="R554" s="161"/>
      <c r="S554" s="161"/>
      <c r="T554" s="161"/>
      <c r="U554" s="161"/>
      <c r="V554" s="161"/>
      <c r="W554" s="161"/>
      <c r="X554" s="161"/>
    </row>
    <row r="555" spans="1:24" x14ac:dyDescent="0.55000000000000004">
      <c r="A555" s="161"/>
      <c r="B555" s="161"/>
      <c r="C555" s="161"/>
      <c r="D555" s="95">
        <v>467</v>
      </c>
      <c r="E555" s="96">
        <f t="shared" si="31"/>
        <v>28.02</v>
      </c>
      <c r="F555" s="96">
        <f>NORMDIST(E555,'HS Calculations'!F$63,'HS Calculations'!G$63/4,FALSE)+NORMDIST(E555,'HS Calculations'!F$64,'HS Calculations'!G$64/4,FALSE)+NORMDIST(E555,'HS Calculations'!F$65,'HS Calculations'!G$65/4,FALSE)+NORMDIST(E555,'HS Calculations'!F$66,'HS Calculations'!G$66/4,FALSE)+NORMDIST(E555,'HS Calculations'!F$67,'HS Calculations'!G$67/4,FALSE)</f>
        <v>0.9785499042866479</v>
      </c>
      <c r="G555" s="102">
        <f>NORMDIST(E555,'HS Calculations'!F$68,'HS Calculations'!G$68/4,FALSE)+NORMDIST(E555,'HS Calculations'!F$69,'HS Calculations'!G$69/4,FALSE)+NORMDIST(E555,'HS Calculations'!F$70,'HS Calculations'!G$70/4,FALSE)+NORMDIST(E555,'HS Calculations'!F$71,'HS Calculations'!G$71/4,FALSE)</f>
        <v>1.1557516716907916E-15</v>
      </c>
      <c r="H555" s="161"/>
      <c r="I555" s="161"/>
      <c r="J555" s="161"/>
      <c r="K555" s="161"/>
      <c r="L555" s="161"/>
      <c r="M555" s="161"/>
      <c r="N555" s="161"/>
      <c r="O555" s="161"/>
      <c r="P555" s="161"/>
      <c r="Q555" s="161"/>
      <c r="R555" s="161"/>
      <c r="S555" s="161"/>
      <c r="T555" s="161"/>
      <c r="U555" s="161"/>
      <c r="V555" s="161"/>
      <c r="W555" s="161"/>
      <c r="X555" s="161"/>
    </row>
    <row r="556" spans="1:24" x14ac:dyDescent="0.55000000000000004">
      <c r="A556" s="161"/>
      <c r="B556" s="161"/>
      <c r="C556" s="161"/>
      <c r="D556" s="95">
        <v>468</v>
      </c>
      <c r="E556" s="96">
        <f t="shared" si="31"/>
        <v>28.08</v>
      </c>
      <c r="F556" s="96">
        <f>NORMDIST(E556,'HS Calculations'!F$63,'HS Calculations'!G$63/4,FALSE)+NORMDIST(E556,'HS Calculations'!F$64,'HS Calculations'!G$64/4,FALSE)+NORMDIST(E556,'HS Calculations'!F$65,'HS Calculations'!G$65/4,FALSE)+NORMDIST(E556,'HS Calculations'!F$66,'HS Calculations'!G$66/4,FALSE)+NORMDIST(E556,'HS Calculations'!F$67,'HS Calculations'!G$67/4,FALSE)</f>
        <v>0.93084032155559238</v>
      </c>
      <c r="G556" s="102">
        <f>NORMDIST(E556,'HS Calculations'!F$68,'HS Calculations'!G$68/4,FALSE)+NORMDIST(E556,'HS Calculations'!F$69,'HS Calculations'!G$69/4,FALSE)+NORMDIST(E556,'HS Calculations'!F$70,'HS Calculations'!G$70/4,FALSE)+NORMDIST(E556,'HS Calculations'!F$71,'HS Calculations'!G$71/4,FALSE)</f>
        <v>2.7933937352074271E-16</v>
      </c>
      <c r="H556" s="161"/>
      <c r="I556" s="161"/>
      <c r="J556" s="161"/>
      <c r="K556" s="161"/>
      <c r="L556" s="161"/>
      <c r="M556" s="161"/>
      <c r="N556" s="161"/>
      <c r="O556" s="161"/>
      <c r="P556" s="161"/>
      <c r="Q556" s="161"/>
      <c r="R556" s="161"/>
      <c r="S556" s="161"/>
      <c r="T556" s="161"/>
      <c r="U556" s="161"/>
      <c r="V556" s="161"/>
      <c r="W556" s="161"/>
      <c r="X556" s="161"/>
    </row>
    <row r="557" spans="1:24" x14ac:dyDescent="0.55000000000000004">
      <c r="A557" s="161"/>
      <c r="B557" s="161"/>
      <c r="C557" s="161"/>
      <c r="D557" s="95">
        <v>469</v>
      </c>
      <c r="E557" s="96">
        <f t="shared" si="31"/>
        <v>28.14</v>
      </c>
      <c r="F557" s="96">
        <f>NORMDIST(E557,'HS Calculations'!F$63,'HS Calculations'!G$63/4,FALSE)+NORMDIST(E557,'HS Calculations'!F$64,'HS Calculations'!G$64/4,FALSE)+NORMDIST(E557,'HS Calculations'!F$65,'HS Calculations'!G$65/4,FALSE)+NORMDIST(E557,'HS Calculations'!F$66,'HS Calculations'!G$66/4,FALSE)+NORMDIST(E557,'HS Calculations'!F$67,'HS Calculations'!G$67/4,FALSE)</f>
        <v>0.86524522775362067</v>
      </c>
      <c r="G557" s="102">
        <f>NORMDIST(E557,'HS Calculations'!F$68,'HS Calculations'!G$68/4,FALSE)+NORMDIST(E557,'HS Calculations'!F$69,'HS Calculations'!G$69/4,FALSE)+NORMDIST(E557,'HS Calculations'!F$70,'HS Calculations'!G$70/4,FALSE)+NORMDIST(E557,'HS Calculations'!F$71,'HS Calculations'!G$71/4,FALSE)</f>
        <v>6.5609357690256536E-17</v>
      </c>
      <c r="H557" s="161"/>
      <c r="I557" s="161"/>
      <c r="J557" s="161"/>
      <c r="K557" s="161"/>
      <c r="L557" s="161"/>
      <c r="M557" s="161"/>
      <c r="N557" s="161"/>
      <c r="O557" s="161"/>
      <c r="P557" s="161"/>
      <c r="Q557" s="161"/>
      <c r="R557" s="161"/>
      <c r="S557" s="161"/>
      <c r="T557" s="161"/>
      <c r="U557" s="161"/>
      <c r="V557" s="161"/>
      <c r="W557" s="161"/>
      <c r="X557" s="161"/>
    </row>
    <row r="558" spans="1:24" x14ac:dyDescent="0.55000000000000004">
      <c r="A558" s="161"/>
      <c r="B558" s="161"/>
      <c r="C558" s="161"/>
      <c r="D558" s="95">
        <v>470</v>
      </c>
      <c r="E558" s="96">
        <f t="shared" si="31"/>
        <v>28.2</v>
      </c>
      <c r="F558" s="96">
        <f>NORMDIST(E558,'HS Calculations'!F$63,'HS Calculations'!G$63/4,FALSE)+NORMDIST(E558,'HS Calculations'!F$64,'HS Calculations'!G$64/4,FALSE)+NORMDIST(E558,'HS Calculations'!F$65,'HS Calculations'!G$65/4,FALSE)+NORMDIST(E558,'HS Calculations'!F$66,'HS Calculations'!G$66/4,FALSE)+NORMDIST(E558,'HS Calculations'!F$67,'HS Calculations'!G$67/4,FALSE)</f>
        <v>0.78591405232777134</v>
      </c>
      <c r="G558" s="102">
        <f>NORMDIST(E558,'HS Calculations'!F$68,'HS Calculations'!G$68/4,FALSE)+NORMDIST(E558,'HS Calculations'!F$69,'HS Calculations'!G$69/4,FALSE)+NORMDIST(E558,'HS Calculations'!F$70,'HS Calculations'!G$70/4,FALSE)+NORMDIST(E558,'HS Calculations'!F$71,'HS Calculations'!G$71/4,FALSE)</f>
        <v>1.4974951485153527E-17</v>
      </c>
      <c r="H558" s="161"/>
      <c r="I558" s="161"/>
      <c r="J558" s="161"/>
      <c r="K558" s="161"/>
      <c r="L558" s="161"/>
      <c r="M558" s="161"/>
      <c r="N558" s="161"/>
      <c r="O558" s="161"/>
      <c r="P558" s="161"/>
      <c r="Q558" s="161"/>
      <c r="R558" s="161"/>
      <c r="S558" s="161"/>
      <c r="T558" s="161"/>
      <c r="U558" s="161"/>
      <c r="V558" s="161"/>
      <c r="W558" s="161"/>
      <c r="X558" s="161"/>
    </row>
    <row r="559" spans="1:24" x14ac:dyDescent="0.55000000000000004">
      <c r="A559" s="161"/>
      <c r="B559" s="161"/>
      <c r="C559" s="161"/>
      <c r="D559" s="95">
        <v>471</v>
      </c>
      <c r="E559" s="96">
        <f t="shared" si="31"/>
        <v>28.26</v>
      </c>
      <c r="F559" s="96">
        <f>NORMDIST(E559,'HS Calculations'!F$63,'HS Calculations'!G$63/4,FALSE)+NORMDIST(E559,'HS Calculations'!F$64,'HS Calculations'!G$64/4,FALSE)+NORMDIST(E559,'HS Calculations'!F$65,'HS Calculations'!G$65/4,FALSE)+NORMDIST(E559,'HS Calculations'!F$66,'HS Calculations'!G$66/4,FALSE)+NORMDIST(E559,'HS Calculations'!F$67,'HS Calculations'!G$67/4,FALSE)</f>
        <v>0.69756183590849752</v>
      </c>
      <c r="G559" s="102">
        <f>NORMDIST(E559,'HS Calculations'!F$68,'HS Calculations'!G$68/4,FALSE)+NORMDIST(E559,'HS Calculations'!F$69,'HS Calculations'!G$69/4,FALSE)+NORMDIST(E559,'HS Calculations'!F$70,'HS Calculations'!G$70/4,FALSE)+NORMDIST(E559,'HS Calculations'!F$71,'HS Calculations'!G$71/4,FALSE)</f>
        <v>3.3214756182131313E-18</v>
      </c>
      <c r="H559" s="161"/>
      <c r="I559" s="161"/>
      <c r="J559" s="161"/>
      <c r="K559" s="161"/>
      <c r="L559" s="161"/>
      <c r="M559" s="161"/>
      <c r="N559" s="161"/>
      <c r="O559" s="161"/>
      <c r="P559" s="161"/>
      <c r="Q559" s="161"/>
      <c r="R559" s="161"/>
      <c r="S559" s="161"/>
      <c r="T559" s="161"/>
      <c r="U559" s="161"/>
      <c r="V559" s="161"/>
      <c r="W559" s="161"/>
      <c r="X559" s="161"/>
    </row>
    <row r="560" spans="1:24" x14ac:dyDescent="0.55000000000000004">
      <c r="A560" s="161"/>
      <c r="B560" s="161"/>
      <c r="C560" s="161"/>
      <c r="D560" s="95">
        <v>472</v>
      </c>
      <c r="E560" s="96">
        <f t="shared" si="31"/>
        <v>28.32</v>
      </c>
      <c r="F560" s="96">
        <f>NORMDIST(E560,'HS Calculations'!F$63,'HS Calculations'!G$63/4,FALSE)+NORMDIST(E560,'HS Calculations'!F$64,'HS Calculations'!G$64/4,FALSE)+NORMDIST(E560,'HS Calculations'!F$65,'HS Calculations'!G$65/4,FALSE)+NORMDIST(E560,'HS Calculations'!F$66,'HS Calculations'!G$66/4,FALSE)+NORMDIST(E560,'HS Calculations'!F$67,'HS Calculations'!G$67/4,FALSE)</f>
        <v>0.60500948914257424</v>
      </c>
      <c r="G560" s="102">
        <f>NORMDIST(E560,'HS Calculations'!F$68,'HS Calculations'!G$68/4,FALSE)+NORMDIST(E560,'HS Calculations'!F$69,'HS Calculations'!G$69/4,FALSE)+NORMDIST(E560,'HS Calculations'!F$70,'HS Calculations'!G$70/4,FALSE)+NORMDIST(E560,'HS Calculations'!F$71,'HS Calculations'!G$71/4,FALSE)</f>
        <v>7.1591707424434904E-19</v>
      </c>
      <c r="H560" s="161"/>
      <c r="I560" s="161"/>
      <c r="J560" s="161"/>
      <c r="K560" s="161"/>
      <c r="L560" s="161"/>
      <c r="M560" s="161"/>
      <c r="N560" s="161"/>
      <c r="O560" s="161"/>
      <c r="P560" s="161"/>
      <c r="Q560" s="161"/>
      <c r="R560" s="161"/>
      <c r="S560" s="161"/>
      <c r="T560" s="161"/>
      <c r="U560" s="161"/>
      <c r="V560" s="161"/>
      <c r="W560" s="161"/>
      <c r="X560" s="161"/>
    </row>
    <row r="561" spans="1:24" x14ac:dyDescent="0.55000000000000004">
      <c r="A561" s="161"/>
      <c r="B561" s="161"/>
      <c r="C561" s="161"/>
      <c r="D561" s="95">
        <v>473</v>
      </c>
      <c r="E561" s="96">
        <f t="shared" si="31"/>
        <v>28.38</v>
      </c>
      <c r="F561" s="96">
        <f>NORMDIST(E561,'HS Calculations'!F$63,'HS Calculations'!G$63/4,FALSE)+NORMDIST(E561,'HS Calculations'!F$64,'HS Calculations'!G$64/4,FALSE)+NORMDIST(E561,'HS Calculations'!F$65,'HS Calculations'!G$65/4,FALSE)+NORMDIST(E561,'HS Calculations'!F$66,'HS Calculations'!G$66/4,FALSE)+NORMDIST(E561,'HS Calculations'!F$67,'HS Calculations'!G$67/4,FALSE)</f>
        <v>0.51275921852926198</v>
      </c>
      <c r="G561" s="102">
        <f>NORMDIST(E561,'HS Calculations'!F$68,'HS Calculations'!G$68/4,FALSE)+NORMDIST(E561,'HS Calculations'!F$69,'HS Calculations'!G$69/4,FALSE)+NORMDIST(E561,'HS Calculations'!F$70,'HS Calculations'!G$70/4,FALSE)+NORMDIST(E561,'HS Calculations'!F$71,'HS Calculations'!G$71/4,FALSE)</f>
        <v>1.499548022387339E-19</v>
      </c>
      <c r="H561" s="161"/>
      <c r="I561" s="161"/>
      <c r="J561" s="161"/>
      <c r="K561" s="161"/>
      <c r="L561" s="161"/>
      <c r="M561" s="161"/>
      <c r="N561" s="161"/>
      <c r="O561" s="161"/>
      <c r="P561" s="161"/>
      <c r="Q561" s="161"/>
      <c r="R561" s="161"/>
      <c r="S561" s="161"/>
      <c r="T561" s="161"/>
      <c r="U561" s="161"/>
      <c r="V561" s="161"/>
      <c r="W561" s="161"/>
      <c r="X561" s="161"/>
    </row>
    <row r="562" spans="1:24" x14ac:dyDescent="0.55000000000000004">
      <c r="A562" s="161"/>
      <c r="B562" s="161"/>
      <c r="C562" s="161"/>
      <c r="D562" s="95">
        <v>474</v>
      </c>
      <c r="E562" s="96">
        <f t="shared" si="31"/>
        <v>28.44</v>
      </c>
      <c r="F562" s="96">
        <f>NORMDIST(E562,'HS Calculations'!F$63,'HS Calculations'!G$63/4,FALSE)+NORMDIST(E562,'HS Calculations'!F$64,'HS Calculations'!G$64/4,FALSE)+NORMDIST(E562,'HS Calculations'!F$65,'HS Calculations'!G$65/4,FALSE)+NORMDIST(E562,'HS Calculations'!F$66,'HS Calculations'!G$66/4,FALSE)+NORMDIST(E562,'HS Calculations'!F$67,'HS Calculations'!G$67/4,FALSE)</f>
        <v>0.42465533450131537</v>
      </c>
      <c r="G562" s="102">
        <f>NORMDIST(E562,'HS Calculations'!F$68,'HS Calculations'!G$68/4,FALSE)+NORMDIST(E562,'HS Calculations'!F$69,'HS Calculations'!G$69/4,FALSE)+NORMDIST(E562,'HS Calculations'!F$70,'HS Calculations'!G$70/4,FALSE)+NORMDIST(E562,'HS Calculations'!F$71,'HS Calculations'!G$71/4,FALSE)</f>
        <v>3.0522776971363083E-20</v>
      </c>
      <c r="H562" s="161"/>
      <c r="I562" s="161"/>
      <c r="J562" s="161"/>
      <c r="K562" s="161"/>
      <c r="L562" s="161"/>
      <c r="M562" s="161"/>
      <c r="N562" s="161"/>
      <c r="O562" s="161"/>
      <c r="P562" s="161"/>
      <c r="Q562" s="161"/>
      <c r="R562" s="161"/>
      <c r="S562" s="161"/>
      <c r="T562" s="161"/>
      <c r="U562" s="161"/>
      <c r="V562" s="161"/>
      <c r="W562" s="161"/>
      <c r="X562" s="161"/>
    </row>
    <row r="563" spans="1:24" x14ac:dyDescent="0.55000000000000004">
      <c r="A563" s="161"/>
      <c r="B563" s="161"/>
      <c r="C563" s="161"/>
      <c r="D563" s="95">
        <v>475</v>
      </c>
      <c r="E563" s="96">
        <f t="shared" si="31"/>
        <v>28.5</v>
      </c>
      <c r="F563" s="96">
        <f>NORMDIST(E563,'HS Calculations'!F$63,'HS Calculations'!G$63/4,FALSE)+NORMDIST(E563,'HS Calculations'!F$64,'HS Calculations'!G$64/4,FALSE)+NORMDIST(E563,'HS Calculations'!F$65,'HS Calculations'!G$65/4,FALSE)+NORMDIST(E563,'HS Calculations'!F$66,'HS Calculations'!G$66/4,FALSE)+NORMDIST(E563,'HS Calculations'!F$67,'HS Calculations'!G$67/4,FALSE)</f>
        <v>0.34366199547377452</v>
      </c>
      <c r="G563" s="102">
        <f>NORMDIST(E563,'HS Calculations'!F$68,'HS Calculations'!G$68/4,FALSE)+NORMDIST(E563,'HS Calculations'!F$69,'HS Calculations'!G$69/4,FALSE)+NORMDIST(E563,'HS Calculations'!F$70,'HS Calculations'!G$70/4,FALSE)+NORMDIST(E563,'HS Calculations'!F$71,'HS Calculations'!G$71/4,FALSE)</f>
        <v>6.0374523334903467E-21</v>
      </c>
      <c r="H563" s="161"/>
      <c r="I563" s="161"/>
      <c r="J563" s="161"/>
      <c r="K563" s="161"/>
      <c r="L563" s="161"/>
      <c r="M563" s="161"/>
      <c r="N563" s="161"/>
      <c r="O563" s="161"/>
      <c r="P563" s="161"/>
      <c r="Q563" s="161"/>
      <c r="R563" s="161"/>
      <c r="S563" s="161"/>
      <c r="T563" s="161"/>
      <c r="U563" s="161"/>
      <c r="V563" s="161"/>
      <c r="W563" s="161"/>
      <c r="X563" s="161"/>
    </row>
    <row r="564" spans="1:24" x14ac:dyDescent="0.55000000000000004">
      <c r="A564" s="161"/>
      <c r="B564" s="161"/>
      <c r="C564" s="161"/>
      <c r="D564" s="95">
        <v>476</v>
      </c>
      <c r="E564" s="96">
        <f t="shared" si="31"/>
        <v>28.56</v>
      </c>
      <c r="F564" s="96">
        <f>NORMDIST(E564,'HS Calculations'!F$63,'HS Calculations'!G$63/4,FALSE)+NORMDIST(E564,'HS Calculations'!F$64,'HS Calculations'!G$64/4,FALSE)+NORMDIST(E564,'HS Calculations'!F$65,'HS Calculations'!G$65/4,FALSE)+NORMDIST(E564,'HS Calculations'!F$66,'HS Calculations'!G$66/4,FALSE)+NORMDIST(E564,'HS Calculations'!F$67,'HS Calculations'!G$67/4,FALSE)</f>
        <v>0.27176795558388372</v>
      </c>
      <c r="G564" s="102">
        <f>NORMDIST(E564,'HS Calculations'!F$68,'HS Calculations'!G$68/4,FALSE)+NORMDIST(E564,'HS Calculations'!F$69,'HS Calculations'!G$69/4,FALSE)+NORMDIST(E564,'HS Calculations'!F$70,'HS Calculations'!G$70/4,FALSE)+NORMDIST(E564,'HS Calculations'!F$71,'HS Calculations'!G$71/4,FALSE)</f>
        <v>1.1605113527730246E-21</v>
      </c>
      <c r="H564" s="161"/>
      <c r="I564" s="161"/>
      <c r="J564" s="161"/>
      <c r="K564" s="161"/>
      <c r="L564" s="161"/>
      <c r="M564" s="161"/>
      <c r="N564" s="161"/>
      <c r="O564" s="161"/>
      <c r="P564" s="161"/>
      <c r="Q564" s="161"/>
      <c r="R564" s="161"/>
      <c r="S564" s="161"/>
      <c r="T564" s="161"/>
      <c r="U564" s="161"/>
      <c r="V564" s="161"/>
      <c r="W564" s="161"/>
      <c r="X564" s="161"/>
    </row>
    <row r="565" spans="1:24" x14ac:dyDescent="0.55000000000000004">
      <c r="A565" s="161"/>
      <c r="B565" s="161"/>
      <c r="C565" s="161"/>
      <c r="D565" s="95">
        <v>477</v>
      </c>
      <c r="E565" s="96">
        <f t="shared" si="31"/>
        <v>28.62</v>
      </c>
      <c r="F565" s="96">
        <f>NORMDIST(E565,'HS Calculations'!F$63,'HS Calculations'!G$63/4,FALSE)+NORMDIST(E565,'HS Calculations'!F$64,'HS Calculations'!G$64/4,FALSE)+NORMDIST(E565,'HS Calculations'!F$65,'HS Calculations'!G$65/4,FALSE)+NORMDIST(E565,'HS Calculations'!F$66,'HS Calculations'!G$66/4,FALSE)+NORMDIST(E565,'HS Calculations'!F$67,'HS Calculations'!G$67/4,FALSE)</f>
        <v>0.21000846644785442</v>
      </c>
      <c r="G565" s="102">
        <f>NORMDIST(E565,'HS Calculations'!F$68,'HS Calculations'!G$68/4,FALSE)+NORMDIST(E565,'HS Calculations'!F$69,'HS Calculations'!G$69/4,FALSE)+NORMDIST(E565,'HS Calculations'!F$70,'HS Calculations'!G$70/4,FALSE)+NORMDIST(E565,'HS Calculations'!F$71,'HS Calculations'!G$71/4,FALSE)</f>
        <v>2.1677594014994155E-22</v>
      </c>
      <c r="H565" s="161"/>
      <c r="I565" s="161"/>
      <c r="J565" s="161"/>
      <c r="K565" s="161"/>
      <c r="L565" s="161"/>
      <c r="M565" s="161"/>
      <c r="N565" s="161"/>
      <c r="O565" s="161"/>
      <c r="P565" s="161"/>
      <c r="Q565" s="161"/>
      <c r="R565" s="161"/>
      <c r="S565" s="161"/>
      <c r="T565" s="161"/>
      <c r="U565" s="161"/>
      <c r="V565" s="161"/>
      <c r="W565" s="161"/>
      <c r="X565" s="161"/>
    </row>
    <row r="566" spans="1:24" x14ac:dyDescent="0.55000000000000004">
      <c r="A566" s="161"/>
      <c r="B566" s="161"/>
      <c r="C566" s="161"/>
      <c r="D566" s="95">
        <v>478</v>
      </c>
      <c r="E566" s="96">
        <f t="shared" si="31"/>
        <v>28.68</v>
      </c>
      <c r="F566" s="96">
        <f>NORMDIST(E566,'HS Calculations'!F$63,'HS Calculations'!G$63/4,FALSE)+NORMDIST(E566,'HS Calculations'!F$64,'HS Calculations'!G$64/4,FALSE)+NORMDIST(E566,'HS Calculations'!F$65,'HS Calculations'!G$65/4,FALSE)+NORMDIST(E566,'HS Calculations'!F$66,'HS Calculations'!G$66/4,FALSE)+NORMDIST(E566,'HS Calculations'!F$67,'HS Calculations'!G$67/4,FALSE)</f>
        <v>0.15857954820447839</v>
      </c>
      <c r="G566" s="102">
        <f>NORMDIST(E566,'HS Calculations'!F$68,'HS Calculations'!G$68/4,FALSE)+NORMDIST(E566,'HS Calculations'!F$69,'HS Calculations'!G$69/4,FALSE)+NORMDIST(E566,'HS Calculations'!F$70,'HS Calculations'!G$70/4,FALSE)+NORMDIST(E566,'HS Calculations'!F$71,'HS Calculations'!G$71/4,FALSE)</f>
        <v>3.9349459403152426E-23</v>
      </c>
      <c r="H566" s="161"/>
      <c r="I566" s="161"/>
      <c r="J566" s="161"/>
      <c r="K566" s="161"/>
      <c r="L566" s="161"/>
      <c r="M566" s="161"/>
      <c r="N566" s="161"/>
      <c r="O566" s="161"/>
      <c r="P566" s="161"/>
      <c r="Q566" s="161"/>
      <c r="R566" s="161"/>
      <c r="S566" s="161"/>
      <c r="T566" s="161"/>
      <c r="U566" s="161"/>
      <c r="V566" s="161"/>
      <c r="W566" s="161"/>
      <c r="X566" s="161"/>
    </row>
    <row r="567" spans="1:24" x14ac:dyDescent="0.55000000000000004">
      <c r="A567" s="161"/>
      <c r="B567" s="161"/>
      <c r="C567" s="161"/>
      <c r="D567" s="95">
        <v>479</v>
      </c>
      <c r="E567" s="96">
        <f t="shared" si="31"/>
        <v>28.74</v>
      </c>
      <c r="F567" s="96">
        <f>NORMDIST(E567,'HS Calculations'!F$63,'HS Calculations'!G$63/4,FALSE)+NORMDIST(E567,'HS Calculations'!F$64,'HS Calculations'!G$64/4,FALSE)+NORMDIST(E567,'HS Calculations'!F$65,'HS Calculations'!G$65/4,FALSE)+NORMDIST(E567,'HS Calculations'!F$66,'HS Calculations'!G$66/4,FALSE)+NORMDIST(E567,'HS Calculations'!F$67,'HS Calculations'!G$67/4,FALSE)</f>
        <v>0.11701172053046456</v>
      </c>
      <c r="G567" s="102">
        <f>NORMDIST(E567,'HS Calculations'!F$68,'HS Calculations'!G$68/4,FALSE)+NORMDIST(E567,'HS Calculations'!F$69,'HS Calculations'!G$69/4,FALSE)+NORMDIST(E567,'HS Calculations'!F$70,'HS Calculations'!G$70/4,FALSE)+NORMDIST(E567,'HS Calculations'!F$71,'HS Calculations'!G$71/4,FALSE)</f>
        <v>6.9411666072179558E-24</v>
      </c>
      <c r="H567" s="161"/>
      <c r="I567" s="161"/>
      <c r="J567" s="161"/>
      <c r="K567" s="161"/>
      <c r="L567" s="161"/>
      <c r="M567" s="161"/>
      <c r="N567" s="161"/>
      <c r="O567" s="161"/>
      <c r="P567" s="161"/>
      <c r="Q567" s="161"/>
      <c r="R567" s="161"/>
      <c r="S567" s="161"/>
      <c r="T567" s="161"/>
      <c r="U567" s="161"/>
      <c r="V567" s="161"/>
      <c r="W567" s="161"/>
      <c r="X567" s="161"/>
    </row>
    <row r="568" spans="1:24" x14ac:dyDescent="0.55000000000000004">
      <c r="A568" s="161"/>
      <c r="B568" s="161"/>
      <c r="C568" s="161"/>
      <c r="D568" s="95">
        <v>480</v>
      </c>
      <c r="E568" s="96">
        <f t="shared" si="31"/>
        <v>28.8</v>
      </c>
      <c r="F568" s="96">
        <f>NORMDIST(E568,'HS Calculations'!F$63,'HS Calculations'!G$63/4,FALSE)+NORMDIST(E568,'HS Calculations'!F$64,'HS Calculations'!G$64/4,FALSE)+NORMDIST(E568,'HS Calculations'!F$65,'HS Calculations'!G$65/4,FALSE)+NORMDIST(E568,'HS Calculations'!F$66,'HS Calculations'!G$66/4,FALSE)+NORMDIST(E568,'HS Calculations'!F$67,'HS Calculations'!G$67/4,FALSE)</f>
        <v>8.4369091121443002E-2</v>
      </c>
      <c r="G568" s="102">
        <f>NORMDIST(E568,'HS Calculations'!F$68,'HS Calculations'!G$68/4,FALSE)+NORMDIST(E568,'HS Calculations'!F$69,'HS Calculations'!G$69/4,FALSE)+NORMDIST(E568,'HS Calculations'!F$70,'HS Calculations'!G$70/4,FALSE)+NORMDIST(E568,'HS Calculations'!F$71,'HS Calculations'!G$71/4,FALSE)</f>
        <v>1.1898498880540269E-24</v>
      </c>
      <c r="H568" s="161"/>
      <c r="I568" s="161"/>
      <c r="J568" s="161"/>
      <c r="K568" s="161"/>
      <c r="L568" s="161"/>
      <c r="M568" s="161"/>
      <c r="N568" s="161"/>
      <c r="O568" s="161"/>
      <c r="P568" s="161"/>
      <c r="Q568" s="161"/>
      <c r="R568" s="161"/>
      <c r="S568" s="161"/>
      <c r="T568" s="161"/>
      <c r="U568" s="161"/>
      <c r="V568" s="161"/>
      <c r="W568" s="161"/>
      <c r="X568" s="161"/>
    </row>
    <row r="569" spans="1:24" x14ac:dyDescent="0.55000000000000004">
      <c r="A569" s="161"/>
      <c r="B569" s="161"/>
      <c r="C569" s="161"/>
      <c r="D569" s="95">
        <v>481</v>
      </c>
      <c r="E569" s="96">
        <f t="shared" si="31"/>
        <v>28.86</v>
      </c>
      <c r="F569" s="96">
        <f>NORMDIST(E569,'HS Calculations'!F$63,'HS Calculations'!G$63/4,FALSE)+NORMDIST(E569,'HS Calculations'!F$64,'HS Calculations'!G$64/4,FALSE)+NORMDIST(E569,'HS Calculations'!F$65,'HS Calculations'!G$65/4,FALSE)+NORMDIST(E569,'HS Calculations'!F$66,'HS Calculations'!G$66/4,FALSE)+NORMDIST(E569,'HS Calculations'!F$67,'HS Calculations'!G$67/4,FALSE)</f>
        <v>5.9444159722354825E-2</v>
      </c>
      <c r="G569" s="102">
        <f>NORMDIST(E569,'HS Calculations'!F$68,'HS Calculations'!G$68/4,FALSE)+NORMDIST(E569,'HS Calculations'!F$69,'HS Calculations'!G$69/4,FALSE)+NORMDIST(E569,'HS Calculations'!F$70,'HS Calculations'!G$70/4,FALSE)+NORMDIST(E569,'HS Calculations'!F$71,'HS Calculations'!G$71/4,FALSE)</f>
        <v>1.9820649699708795E-25</v>
      </c>
      <c r="H569" s="161"/>
      <c r="I569" s="161"/>
      <c r="J569" s="161"/>
      <c r="K569" s="161"/>
      <c r="L569" s="161"/>
      <c r="M569" s="161"/>
      <c r="N569" s="161"/>
      <c r="O569" s="161"/>
      <c r="P569" s="161"/>
      <c r="Q569" s="161"/>
      <c r="R569" s="161"/>
      <c r="S569" s="161"/>
      <c r="T569" s="161"/>
      <c r="U569" s="161"/>
      <c r="V569" s="161"/>
      <c r="W569" s="161"/>
      <c r="X569" s="161"/>
    </row>
    <row r="570" spans="1:24" x14ac:dyDescent="0.55000000000000004">
      <c r="A570" s="161"/>
      <c r="B570" s="161"/>
      <c r="C570" s="161"/>
      <c r="D570" s="95">
        <v>482</v>
      </c>
      <c r="E570" s="96">
        <f t="shared" si="31"/>
        <v>28.92</v>
      </c>
      <c r="F570" s="96">
        <f>NORMDIST(E570,'HS Calculations'!F$63,'HS Calculations'!G$63/4,FALSE)+NORMDIST(E570,'HS Calculations'!F$64,'HS Calculations'!G$64/4,FALSE)+NORMDIST(E570,'HS Calculations'!F$65,'HS Calculations'!G$65/4,FALSE)+NORMDIST(E570,'HS Calculations'!F$66,'HS Calculations'!G$66/4,FALSE)+NORMDIST(E570,'HS Calculations'!F$67,'HS Calculations'!G$67/4,FALSE)</f>
        <v>4.0926709666482958E-2</v>
      </c>
      <c r="G570" s="102">
        <f>NORMDIST(E570,'HS Calculations'!F$68,'HS Calculations'!G$68/4,FALSE)+NORMDIST(E570,'HS Calculations'!F$69,'HS Calculations'!G$69/4,FALSE)+NORMDIST(E570,'HS Calculations'!F$70,'HS Calculations'!G$70/4,FALSE)+NORMDIST(E570,'HS Calculations'!F$71,'HS Calculations'!G$71/4,FALSE)</f>
        <v>3.2085558614897084E-26</v>
      </c>
      <c r="H570" s="161"/>
      <c r="I570" s="161"/>
      <c r="J570" s="161"/>
      <c r="K570" s="161"/>
      <c r="L570" s="161"/>
      <c r="M570" s="161"/>
      <c r="N570" s="161"/>
      <c r="O570" s="161"/>
      <c r="P570" s="161"/>
      <c r="Q570" s="161"/>
      <c r="R570" s="161"/>
      <c r="S570" s="161"/>
      <c r="T570" s="161"/>
      <c r="U570" s="161"/>
      <c r="V570" s="161"/>
      <c r="W570" s="161"/>
      <c r="X570" s="161"/>
    </row>
    <row r="571" spans="1:24" x14ac:dyDescent="0.55000000000000004">
      <c r="A571" s="161"/>
      <c r="B571" s="161"/>
      <c r="C571" s="161"/>
      <c r="D571" s="95">
        <v>483</v>
      </c>
      <c r="E571" s="96">
        <f t="shared" si="31"/>
        <v>28.98</v>
      </c>
      <c r="F571" s="96">
        <f>NORMDIST(E571,'HS Calculations'!F$63,'HS Calculations'!G$63/4,FALSE)+NORMDIST(E571,'HS Calculations'!F$64,'HS Calculations'!G$64/4,FALSE)+NORMDIST(E571,'HS Calculations'!F$65,'HS Calculations'!G$65/4,FALSE)+NORMDIST(E571,'HS Calculations'!F$66,'HS Calculations'!G$66/4,FALSE)+NORMDIST(E571,'HS Calculations'!F$67,'HS Calculations'!G$67/4,FALSE)</f>
        <v>2.753444234859103E-2</v>
      </c>
      <c r="G571" s="102">
        <f>NORMDIST(E571,'HS Calculations'!F$68,'HS Calculations'!G$68/4,FALSE)+NORMDIST(E571,'HS Calculations'!F$69,'HS Calculations'!G$69/4,FALSE)+NORMDIST(E571,'HS Calculations'!F$70,'HS Calculations'!G$70/4,FALSE)+NORMDIST(E571,'HS Calculations'!F$71,'HS Calculations'!G$71/4,FALSE)</f>
        <v>5.0473954316166101E-27</v>
      </c>
      <c r="H571" s="161"/>
      <c r="I571" s="161"/>
      <c r="J571" s="161"/>
      <c r="K571" s="161"/>
      <c r="L571" s="161"/>
      <c r="M571" s="161"/>
      <c r="N571" s="161"/>
      <c r="O571" s="161"/>
      <c r="P571" s="161"/>
      <c r="Q571" s="161"/>
      <c r="R571" s="161"/>
      <c r="S571" s="161"/>
      <c r="T571" s="161"/>
      <c r="U571" s="161"/>
      <c r="V571" s="161"/>
      <c r="W571" s="161"/>
      <c r="X571" s="161"/>
    </row>
    <row r="572" spans="1:24" x14ac:dyDescent="0.55000000000000004">
      <c r="A572" s="161"/>
      <c r="B572" s="161"/>
      <c r="C572" s="161"/>
      <c r="D572" s="95">
        <v>484</v>
      </c>
      <c r="E572" s="96">
        <f t="shared" si="31"/>
        <v>29.04</v>
      </c>
      <c r="F572" s="96">
        <f>NORMDIST(E572,'HS Calculations'!F$63,'HS Calculations'!G$63/4,FALSE)+NORMDIST(E572,'HS Calculations'!F$64,'HS Calculations'!G$64/4,FALSE)+NORMDIST(E572,'HS Calculations'!F$65,'HS Calculations'!G$65/4,FALSE)+NORMDIST(E572,'HS Calculations'!F$66,'HS Calculations'!G$66/4,FALSE)+NORMDIST(E572,'HS Calculations'!F$67,'HS Calculations'!G$67/4,FALSE)</f>
        <v>1.8101624688330265E-2</v>
      </c>
      <c r="G572" s="102">
        <f>NORMDIST(E572,'HS Calculations'!F$68,'HS Calculations'!G$68/4,FALSE)+NORMDIST(E572,'HS Calculations'!F$69,'HS Calculations'!G$69/4,FALSE)+NORMDIST(E572,'HS Calculations'!F$70,'HS Calculations'!G$70/4,FALSE)+NORMDIST(E572,'HS Calculations'!F$71,'HS Calculations'!G$71/4,FALSE)</f>
        <v>7.7159794532940362E-28</v>
      </c>
      <c r="H572" s="161"/>
      <c r="I572" s="161"/>
      <c r="J572" s="161"/>
      <c r="K572" s="161"/>
      <c r="L572" s="161"/>
      <c r="M572" s="161"/>
      <c r="N572" s="161"/>
      <c r="O572" s="161"/>
      <c r="P572" s="161"/>
      <c r="Q572" s="161"/>
      <c r="R572" s="161"/>
      <c r="S572" s="161"/>
      <c r="T572" s="161"/>
      <c r="U572" s="161"/>
      <c r="V572" s="161"/>
      <c r="W572" s="161"/>
      <c r="X572" s="161"/>
    </row>
    <row r="573" spans="1:24" x14ac:dyDescent="0.55000000000000004">
      <c r="A573" s="161"/>
      <c r="B573" s="161"/>
      <c r="C573" s="161"/>
      <c r="D573" s="95">
        <v>485</v>
      </c>
      <c r="E573" s="96">
        <f t="shared" si="31"/>
        <v>29.1</v>
      </c>
      <c r="F573" s="96">
        <f>NORMDIST(E573,'HS Calculations'!F$63,'HS Calculations'!G$63/4,FALSE)+NORMDIST(E573,'HS Calculations'!F$64,'HS Calculations'!G$64/4,FALSE)+NORMDIST(E573,'HS Calculations'!F$65,'HS Calculations'!G$65/4,FALSE)+NORMDIST(E573,'HS Calculations'!F$66,'HS Calculations'!G$66/4,FALSE)+NORMDIST(E573,'HS Calculations'!F$67,'HS Calculations'!G$67/4,FALSE)</f>
        <v>1.1628685993415955E-2</v>
      </c>
      <c r="G573" s="102">
        <f>NORMDIST(E573,'HS Calculations'!F$68,'HS Calculations'!G$68/4,FALSE)+NORMDIST(E573,'HS Calculations'!F$69,'HS Calculations'!G$69/4,FALSE)+NORMDIST(E573,'HS Calculations'!F$70,'HS Calculations'!G$70/4,FALSE)+NORMDIST(E573,'HS Calculations'!F$71,'HS Calculations'!G$71/4,FALSE)</f>
        <v>1.1462538343056583E-28</v>
      </c>
      <c r="H573" s="161"/>
      <c r="I573" s="161"/>
      <c r="J573" s="161"/>
      <c r="K573" s="161"/>
      <c r="L573" s="161"/>
      <c r="M573" s="161"/>
      <c r="N573" s="161"/>
      <c r="O573" s="161"/>
      <c r="P573" s="161"/>
      <c r="Q573" s="161"/>
      <c r="R573" s="161"/>
      <c r="S573" s="161"/>
      <c r="T573" s="161"/>
      <c r="U573" s="161"/>
      <c r="V573" s="161"/>
      <c r="W573" s="161"/>
      <c r="X573" s="161"/>
    </row>
    <row r="574" spans="1:24" x14ac:dyDescent="0.55000000000000004">
      <c r="A574" s="161"/>
      <c r="B574" s="161"/>
      <c r="C574" s="161"/>
      <c r="D574" s="95">
        <v>486</v>
      </c>
      <c r="E574" s="96">
        <f t="shared" si="31"/>
        <v>29.16</v>
      </c>
      <c r="F574" s="96">
        <f>NORMDIST(E574,'HS Calculations'!F$63,'HS Calculations'!G$63/4,FALSE)+NORMDIST(E574,'HS Calculations'!F$64,'HS Calculations'!G$64/4,FALSE)+NORMDIST(E574,'HS Calculations'!F$65,'HS Calculations'!G$65/4,FALSE)+NORMDIST(E574,'HS Calculations'!F$66,'HS Calculations'!G$66/4,FALSE)+NORMDIST(E574,'HS Calculations'!F$67,'HS Calculations'!G$67/4,FALSE)</f>
        <v>7.2998770804512739E-3</v>
      </c>
      <c r="G574" s="102">
        <f>NORMDIST(E574,'HS Calculations'!F$68,'HS Calculations'!G$68/4,FALSE)+NORMDIST(E574,'HS Calculations'!F$69,'HS Calculations'!G$69/4,FALSE)+NORMDIST(E574,'HS Calculations'!F$70,'HS Calculations'!G$70/4,FALSE)+NORMDIST(E574,'HS Calculations'!F$71,'HS Calculations'!G$71/4,FALSE)</f>
        <v>1.6547658403271135E-29</v>
      </c>
      <c r="H574" s="161"/>
      <c r="I574" s="161"/>
      <c r="J574" s="161"/>
      <c r="K574" s="161"/>
      <c r="L574" s="161"/>
      <c r="M574" s="161"/>
      <c r="N574" s="161"/>
      <c r="O574" s="161"/>
      <c r="P574" s="161"/>
      <c r="Q574" s="161"/>
      <c r="R574" s="161"/>
      <c r="S574" s="161"/>
      <c r="T574" s="161"/>
      <c r="U574" s="161"/>
      <c r="V574" s="161"/>
      <c r="W574" s="161"/>
      <c r="X574" s="161"/>
    </row>
    <row r="575" spans="1:24" x14ac:dyDescent="0.55000000000000004">
      <c r="A575" s="161"/>
      <c r="B575" s="161"/>
      <c r="C575" s="161"/>
      <c r="D575" s="95">
        <v>487</v>
      </c>
      <c r="E575" s="96">
        <f t="shared" si="31"/>
        <v>29.22</v>
      </c>
      <c r="F575" s="96">
        <f>NORMDIST(E575,'HS Calculations'!F$63,'HS Calculations'!G$63/4,FALSE)+NORMDIST(E575,'HS Calculations'!F$64,'HS Calculations'!G$64/4,FALSE)+NORMDIST(E575,'HS Calculations'!F$65,'HS Calculations'!G$65/4,FALSE)+NORMDIST(E575,'HS Calculations'!F$66,'HS Calculations'!G$66/4,FALSE)+NORMDIST(E575,'HS Calculations'!F$67,'HS Calculations'!G$67/4,FALSE)</f>
        <v>4.4778781071531668E-3</v>
      </c>
      <c r="G575" s="102">
        <f>NORMDIST(E575,'HS Calculations'!F$68,'HS Calculations'!G$68/4,FALSE)+NORMDIST(E575,'HS Calculations'!F$69,'HS Calculations'!G$69/4,FALSE)+NORMDIST(E575,'HS Calculations'!F$70,'HS Calculations'!G$70/4,FALSE)+NORMDIST(E575,'HS Calculations'!F$71,'HS Calculations'!G$71/4,FALSE)</f>
        <v>2.3214444692791171E-30</v>
      </c>
      <c r="H575" s="161"/>
      <c r="I575" s="161"/>
      <c r="J575" s="161"/>
      <c r="K575" s="161"/>
      <c r="L575" s="161"/>
      <c r="M575" s="161"/>
      <c r="N575" s="161"/>
      <c r="O575" s="161"/>
      <c r="P575" s="161"/>
      <c r="Q575" s="161"/>
      <c r="R575" s="161"/>
      <c r="S575" s="161"/>
      <c r="T575" s="161"/>
      <c r="U575" s="161"/>
      <c r="V575" s="161"/>
      <c r="W575" s="161"/>
      <c r="X575" s="161"/>
    </row>
    <row r="576" spans="1:24" x14ac:dyDescent="0.55000000000000004">
      <c r="A576" s="161"/>
      <c r="B576" s="161"/>
      <c r="C576" s="161"/>
      <c r="D576" s="95">
        <v>488</v>
      </c>
      <c r="E576" s="96">
        <f t="shared" si="31"/>
        <v>29.28</v>
      </c>
      <c r="F576" s="96">
        <f>NORMDIST(E576,'HS Calculations'!F$63,'HS Calculations'!G$63/4,FALSE)+NORMDIST(E576,'HS Calculations'!F$64,'HS Calculations'!G$64/4,FALSE)+NORMDIST(E576,'HS Calculations'!F$65,'HS Calculations'!G$65/4,FALSE)+NORMDIST(E576,'HS Calculations'!F$66,'HS Calculations'!G$66/4,FALSE)+NORMDIST(E576,'HS Calculations'!F$67,'HS Calculations'!G$67/4,FALSE)</f>
        <v>2.6841130523060034E-3</v>
      </c>
      <c r="G576" s="102">
        <f>NORMDIST(E576,'HS Calculations'!F$68,'HS Calculations'!G$68/4,FALSE)+NORMDIST(E576,'HS Calculations'!F$69,'HS Calculations'!G$69/4,FALSE)+NORMDIST(E576,'HS Calculations'!F$70,'HS Calculations'!G$70/4,FALSE)+NORMDIST(E576,'HS Calculations'!F$71,'HS Calculations'!G$71/4,FALSE)</f>
        <v>3.1647984599883701E-31</v>
      </c>
      <c r="H576" s="161"/>
      <c r="I576" s="161"/>
      <c r="J576" s="161"/>
      <c r="K576" s="161"/>
      <c r="L576" s="161"/>
      <c r="M576" s="161"/>
      <c r="N576" s="161"/>
      <c r="O576" s="161"/>
      <c r="P576" s="161"/>
      <c r="Q576" s="161"/>
      <c r="R576" s="161"/>
      <c r="S576" s="161"/>
      <c r="T576" s="161"/>
      <c r="U576" s="161"/>
      <c r="V576" s="161"/>
      <c r="W576" s="161"/>
      <c r="X576" s="161"/>
    </row>
    <row r="577" spans="1:24" x14ac:dyDescent="0.55000000000000004">
      <c r="A577" s="161"/>
      <c r="B577" s="161"/>
      <c r="C577" s="161"/>
      <c r="D577" s="95">
        <v>489</v>
      </c>
      <c r="E577" s="96">
        <f t="shared" si="31"/>
        <v>29.34</v>
      </c>
      <c r="F577" s="96">
        <f>NORMDIST(E577,'HS Calculations'!F$63,'HS Calculations'!G$63/4,FALSE)+NORMDIST(E577,'HS Calculations'!F$64,'HS Calculations'!G$64/4,FALSE)+NORMDIST(E577,'HS Calculations'!F$65,'HS Calculations'!G$65/4,FALSE)+NORMDIST(E577,'HS Calculations'!F$66,'HS Calculations'!G$66/4,FALSE)+NORMDIST(E577,'HS Calculations'!F$67,'HS Calculations'!G$67/4,FALSE)</f>
        <v>1.5721759804386308E-3</v>
      </c>
      <c r="G577" s="102">
        <f>NORMDIST(E577,'HS Calculations'!F$68,'HS Calculations'!G$68/4,FALSE)+NORMDIST(E577,'HS Calculations'!F$69,'HS Calculations'!G$69/4,FALSE)+NORMDIST(E577,'HS Calculations'!F$70,'HS Calculations'!G$70/4,FALSE)+NORMDIST(E577,'HS Calculations'!F$71,'HS Calculations'!G$71/4,FALSE)</f>
        <v>4.1927582718695227E-32</v>
      </c>
      <c r="H577" s="161"/>
      <c r="I577" s="161"/>
      <c r="J577" s="161"/>
      <c r="K577" s="161"/>
      <c r="L577" s="161"/>
      <c r="M577" s="161"/>
      <c r="N577" s="161"/>
      <c r="O577" s="161"/>
      <c r="P577" s="161"/>
      <c r="Q577" s="161"/>
      <c r="R577" s="161"/>
      <c r="S577" s="161"/>
      <c r="T577" s="161"/>
      <c r="U577" s="161"/>
      <c r="V577" s="161"/>
      <c r="W577" s="161"/>
      <c r="X577" s="161"/>
    </row>
    <row r="578" spans="1:24" x14ac:dyDescent="0.55000000000000004">
      <c r="A578" s="161"/>
      <c r="B578" s="161"/>
      <c r="C578" s="161"/>
      <c r="D578" s="95">
        <v>490</v>
      </c>
      <c r="E578" s="96">
        <f t="shared" si="31"/>
        <v>29.4</v>
      </c>
      <c r="F578" s="96">
        <f>NORMDIST(E578,'HS Calculations'!F$63,'HS Calculations'!G$63/4,FALSE)+NORMDIST(E578,'HS Calculations'!F$64,'HS Calculations'!G$64/4,FALSE)+NORMDIST(E578,'HS Calculations'!F$65,'HS Calculations'!G$65/4,FALSE)+NORMDIST(E578,'HS Calculations'!F$66,'HS Calculations'!G$66/4,FALSE)+NORMDIST(E578,'HS Calculations'!F$67,'HS Calculations'!G$67/4,FALSE)</f>
        <v>8.9985664113806537E-4</v>
      </c>
      <c r="G578" s="102">
        <f>NORMDIST(E578,'HS Calculations'!F$68,'HS Calculations'!G$68/4,FALSE)+NORMDIST(E578,'HS Calculations'!F$69,'HS Calculations'!G$69/4,FALSE)+NORMDIST(E578,'HS Calculations'!F$70,'HS Calculations'!G$70/4,FALSE)+NORMDIST(E578,'HS Calculations'!F$71,'HS Calculations'!G$71/4,FALSE)</f>
        <v>5.3978349007239728E-33</v>
      </c>
      <c r="H578" s="161"/>
      <c r="I578" s="161"/>
      <c r="J578" s="161"/>
      <c r="K578" s="161"/>
      <c r="L578" s="161"/>
      <c r="M578" s="161"/>
      <c r="N578" s="161"/>
      <c r="O578" s="161"/>
      <c r="P578" s="161"/>
      <c r="Q578" s="161"/>
      <c r="R578" s="161"/>
      <c r="S578" s="161"/>
      <c r="T578" s="161"/>
      <c r="U578" s="161"/>
      <c r="V578" s="161"/>
      <c r="W578" s="161"/>
      <c r="X578" s="161"/>
    </row>
    <row r="579" spans="1:24" x14ac:dyDescent="0.55000000000000004">
      <c r="A579" s="161"/>
      <c r="B579" s="161"/>
      <c r="C579" s="161"/>
      <c r="D579" s="95">
        <v>491</v>
      </c>
      <c r="E579" s="96">
        <f t="shared" si="31"/>
        <v>29.46</v>
      </c>
      <c r="F579" s="96">
        <f>NORMDIST(E579,'HS Calculations'!F$63,'HS Calculations'!G$63/4,FALSE)+NORMDIST(E579,'HS Calculations'!F$64,'HS Calculations'!G$64/4,FALSE)+NORMDIST(E579,'HS Calculations'!F$65,'HS Calculations'!G$65/4,FALSE)+NORMDIST(E579,'HS Calculations'!F$66,'HS Calculations'!G$66/4,FALSE)+NORMDIST(E579,'HS Calculations'!F$67,'HS Calculations'!G$67/4,FALSE)</f>
        <v>5.0328885332998508E-4</v>
      </c>
      <c r="G579" s="102">
        <f>NORMDIST(E579,'HS Calculations'!F$68,'HS Calculations'!G$68/4,FALSE)+NORMDIST(E579,'HS Calculations'!F$69,'HS Calculations'!G$69/4,FALSE)+NORMDIST(E579,'HS Calculations'!F$70,'HS Calculations'!G$70/4,FALSE)+NORMDIST(E579,'HS Calculations'!F$71,'HS Calculations'!G$71/4,FALSE)</f>
        <v>6.75313413920731E-34</v>
      </c>
      <c r="H579" s="161"/>
      <c r="I579" s="161"/>
      <c r="J579" s="161"/>
      <c r="K579" s="161"/>
      <c r="L579" s="161"/>
      <c r="M579" s="161"/>
      <c r="N579" s="161"/>
      <c r="O579" s="161"/>
      <c r="P579" s="161"/>
      <c r="Q579" s="161"/>
      <c r="R579" s="161"/>
      <c r="S579" s="161"/>
      <c r="T579" s="161"/>
      <c r="U579" s="161"/>
      <c r="V579" s="161"/>
      <c r="W579" s="161"/>
      <c r="X579" s="161"/>
    </row>
    <row r="580" spans="1:24" x14ac:dyDescent="0.55000000000000004">
      <c r="A580" s="161"/>
      <c r="B580" s="161"/>
      <c r="C580" s="161"/>
      <c r="D580" s="95">
        <v>492</v>
      </c>
      <c r="E580" s="96">
        <f t="shared" si="31"/>
        <v>29.52</v>
      </c>
      <c r="F580" s="96">
        <f>NORMDIST(E580,'HS Calculations'!F$63,'HS Calculations'!G$63/4,FALSE)+NORMDIST(E580,'HS Calculations'!F$64,'HS Calculations'!G$64/4,FALSE)+NORMDIST(E580,'HS Calculations'!F$65,'HS Calculations'!G$65/4,FALSE)+NORMDIST(E580,'HS Calculations'!F$66,'HS Calculations'!G$66/4,FALSE)+NORMDIST(E580,'HS Calculations'!F$67,'HS Calculations'!G$67/4,FALSE)</f>
        <v>2.7506359449355885E-4</v>
      </c>
      <c r="G580" s="102">
        <f>NORMDIST(E580,'HS Calculations'!F$68,'HS Calculations'!G$68/4,FALSE)+NORMDIST(E580,'HS Calculations'!F$69,'HS Calculations'!G$69/4,FALSE)+NORMDIST(E580,'HS Calculations'!F$70,'HS Calculations'!G$70/4,FALSE)+NORMDIST(E580,'HS Calculations'!F$71,'HS Calculations'!G$71/4,FALSE)</f>
        <v>8.2102647620585376E-35</v>
      </c>
      <c r="H580" s="161"/>
      <c r="I580" s="161"/>
      <c r="J580" s="161"/>
      <c r="K580" s="161"/>
      <c r="L580" s="161"/>
      <c r="M580" s="161"/>
      <c r="N580" s="161"/>
      <c r="O580" s="161"/>
      <c r="P580" s="161"/>
      <c r="Q580" s="161"/>
      <c r="R580" s="161"/>
      <c r="S580" s="161"/>
      <c r="T580" s="161"/>
      <c r="U580" s="161"/>
      <c r="V580" s="161"/>
      <c r="W580" s="161"/>
      <c r="X580" s="161"/>
    </row>
    <row r="581" spans="1:24" x14ac:dyDescent="0.55000000000000004">
      <c r="A581" s="161"/>
      <c r="B581" s="161"/>
      <c r="C581" s="161"/>
      <c r="D581" s="95">
        <v>493</v>
      </c>
      <c r="E581" s="96">
        <f t="shared" si="31"/>
        <v>29.58</v>
      </c>
      <c r="F581" s="96">
        <f>NORMDIST(E581,'HS Calculations'!F$63,'HS Calculations'!G$63/4,FALSE)+NORMDIST(E581,'HS Calculations'!F$64,'HS Calculations'!G$64/4,FALSE)+NORMDIST(E581,'HS Calculations'!F$65,'HS Calculations'!G$65/4,FALSE)+NORMDIST(E581,'HS Calculations'!F$66,'HS Calculations'!G$66/4,FALSE)+NORMDIST(E581,'HS Calculations'!F$67,'HS Calculations'!G$67/4,FALSE)</f>
        <v>1.4689964033552186E-4</v>
      </c>
      <c r="G581" s="102">
        <f>NORMDIST(E581,'HS Calculations'!F$68,'HS Calculations'!G$68/4,FALSE)+NORMDIST(E581,'HS Calculations'!F$69,'HS Calculations'!G$69/4,FALSE)+NORMDIST(E581,'HS Calculations'!F$70,'HS Calculations'!G$70/4,FALSE)+NORMDIST(E581,'HS Calculations'!F$71,'HS Calculations'!G$71/4,FALSE)</f>
        <v>9.7000719378096499E-36</v>
      </c>
      <c r="H581" s="161"/>
      <c r="I581" s="161"/>
      <c r="J581" s="161"/>
      <c r="K581" s="161"/>
      <c r="L581" s="161"/>
      <c r="M581" s="161"/>
      <c r="N581" s="161"/>
      <c r="O581" s="161"/>
      <c r="P581" s="161"/>
      <c r="Q581" s="161"/>
      <c r="R581" s="161"/>
      <c r="S581" s="161"/>
      <c r="T581" s="161"/>
      <c r="U581" s="161"/>
      <c r="V581" s="161"/>
      <c r="W581" s="161"/>
      <c r="X581" s="161"/>
    </row>
    <row r="582" spans="1:24" x14ac:dyDescent="0.55000000000000004">
      <c r="A582" s="161"/>
      <c r="B582" s="161"/>
      <c r="C582" s="161"/>
      <c r="D582" s="95">
        <v>494</v>
      </c>
      <c r="E582" s="96">
        <f t="shared" si="31"/>
        <v>29.64</v>
      </c>
      <c r="F582" s="96">
        <f>NORMDIST(E582,'HS Calculations'!F$63,'HS Calculations'!G$63/4,FALSE)+NORMDIST(E582,'HS Calculations'!F$64,'HS Calculations'!G$64/4,FALSE)+NORMDIST(E582,'HS Calculations'!F$65,'HS Calculations'!G$65/4,FALSE)+NORMDIST(E582,'HS Calculations'!F$66,'HS Calculations'!G$66/4,FALSE)+NORMDIST(E582,'HS Calculations'!F$67,'HS Calculations'!G$67/4,FALSE)</f>
        <v>7.6662003914869031E-5</v>
      </c>
      <c r="G582" s="102">
        <f>NORMDIST(E582,'HS Calculations'!F$68,'HS Calculations'!G$68/4,FALSE)+NORMDIST(E582,'HS Calculations'!F$69,'HS Calculations'!G$69/4,FALSE)+NORMDIST(E582,'HS Calculations'!F$70,'HS Calculations'!G$70/4,FALSE)+NORMDIST(E582,'HS Calculations'!F$71,'HS Calculations'!G$71/4,FALSE)</f>
        <v>1.1136757281376016E-36</v>
      </c>
      <c r="H582" s="161"/>
      <c r="I582" s="161"/>
      <c r="J582" s="161"/>
      <c r="K582" s="161"/>
      <c r="L582" s="161"/>
      <c r="M582" s="161"/>
      <c r="N582" s="161"/>
      <c r="O582" s="161"/>
      <c r="P582" s="161"/>
      <c r="Q582" s="161"/>
      <c r="R582" s="161"/>
      <c r="S582" s="161"/>
      <c r="T582" s="161"/>
      <c r="U582" s="161"/>
      <c r="V582" s="161"/>
      <c r="W582" s="161"/>
      <c r="X582" s="161"/>
    </row>
    <row r="583" spans="1:24" x14ac:dyDescent="0.55000000000000004">
      <c r="A583" s="161"/>
      <c r="B583" s="161"/>
      <c r="C583" s="161"/>
      <c r="D583" s="95">
        <v>495</v>
      </c>
      <c r="E583" s="96">
        <f t="shared" si="31"/>
        <v>29.7</v>
      </c>
      <c r="F583" s="96">
        <f>NORMDIST(E583,'HS Calculations'!F$63,'HS Calculations'!G$63/4,FALSE)+NORMDIST(E583,'HS Calculations'!F$64,'HS Calculations'!G$64/4,FALSE)+NORMDIST(E583,'HS Calculations'!F$65,'HS Calculations'!G$65/4,FALSE)+NORMDIST(E583,'HS Calculations'!F$66,'HS Calculations'!G$66/4,FALSE)+NORMDIST(E583,'HS Calculations'!F$67,'HS Calculations'!G$67/4,FALSE)</f>
        <v>3.9094117922302987E-5</v>
      </c>
      <c r="G583" s="102">
        <f>NORMDIST(E583,'HS Calculations'!F$68,'HS Calculations'!G$68/4,FALSE)+NORMDIST(E583,'HS Calculations'!F$69,'HS Calculations'!G$69/4,FALSE)+NORMDIST(E583,'HS Calculations'!F$70,'HS Calculations'!G$70/4,FALSE)+NORMDIST(E583,'HS Calculations'!F$71,'HS Calculations'!G$71/4,FALSE)</f>
        <v>1.2425347995187616E-37</v>
      </c>
      <c r="H583" s="161"/>
      <c r="I583" s="161"/>
      <c r="J583" s="161"/>
      <c r="K583" s="161"/>
      <c r="L583" s="161"/>
      <c r="M583" s="161"/>
      <c r="N583" s="161"/>
      <c r="O583" s="161"/>
      <c r="P583" s="161"/>
      <c r="Q583" s="161"/>
      <c r="R583" s="161"/>
      <c r="S583" s="161"/>
      <c r="T583" s="161"/>
      <c r="U583" s="161"/>
      <c r="V583" s="161"/>
      <c r="W583" s="161"/>
      <c r="X583" s="161"/>
    </row>
    <row r="584" spans="1:24" x14ac:dyDescent="0.55000000000000004">
      <c r="A584" s="161"/>
      <c r="B584" s="161"/>
      <c r="C584" s="161"/>
      <c r="D584" s="95">
        <v>496</v>
      </c>
      <c r="E584" s="96">
        <f t="shared" si="31"/>
        <v>29.76</v>
      </c>
      <c r="F584" s="96">
        <f>NORMDIST(E584,'HS Calculations'!F$63,'HS Calculations'!G$63/4,FALSE)+NORMDIST(E584,'HS Calculations'!F$64,'HS Calculations'!G$64/4,FALSE)+NORMDIST(E584,'HS Calculations'!F$65,'HS Calculations'!G$65/4,FALSE)+NORMDIST(E584,'HS Calculations'!F$66,'HS Calculations'!G$66/4,FALSE)+NORMDIST(E584,'HS Calculations'!F$67,'HS Calculations'!G$67/4,FALSE)</f>
        <v>1.9481145333047329E-5</v>
      </c>
      <c r="G584" s="102">
        <f>NORMDIST(E584,'HS Calculations'!F$68,'HS Calculations'!G$68/4,FALSE)+NORMDIST(E584,'HS Calculations'!F$69,'HS Calculations'!G$69/4,FALSE)+NORMDIST(E584,'HS Calculations'!F$70,'HS Calculations'!G$70/4,FALSE)+NORMDIST(E584,'HS Calculations'!F$71,'HS Calculations'!G$71/4,FALSE)</f>
        <v>1.3471761132426419E-38</v>
      </c>
      <c r="H584" s="161"/>
      <c r="I584" s="161"/>
      <c r="J584" s="161"/>
      <c r="K584" s="161"/>
      <c r="L584" s="161"/>
      <c r="M584" s="161"/>
      <c r="N584" s="161"/>
      <c r="O584" s="161"/>
      <c r="P584" s="161"/>
      <c r="Q584" s="161"/>
      <c r="R584" s="161"/>
      <c r="S584" s="161"/>
      <c r="T584" s="161"/>
      <c r="U584" s="161"/>
      <c r="V584" s="161"/>
      <c r="W584" s="161"/>
      <c r="X584" s="161"/>
    </row>
    <row r="585" spans="1:24" x14ac:dyDescent="0.55000000000000004">
      <c r="A585" s="161"/>
      <c r="B585" s="161"/>
      <c r="C585" s="161"/>
      <c r="D585" s="95">
        <v>497</v>
      </c>
      <c r="E585" s="96">
        <f t="shared" si="31"/>
        <v>29.82</v>
      </c>
      <c r="F585" s="96">
        <f>NORMDIST(E585,'HS Calculations'!F$63,'HS Calculations'!G$63/4,FALSE)+NORMDIST(E585,'HS Calculations'!F$64,'HS Calculations'!G$64/4,FALSE)+NORMDIST(E585,'HS Calculations'!F$65,'HS Calculations'!G$65/4,FALSE)+NORMDIST(E585,'HS Calculations'!F$66,'HS Calculations'!G$66/4,FALSE)+NORMDIST(E585,'HS Calculations'!F$67,'HS Calculations'!G$67/4,FALSE)</f>
        <v>9.4861365157633903E-6</v>
      </c>
      <c r="G585" s="102">
        <f>NORMDIST(E585,'HS Calculations'!F$68,'HS Calculations'!G$68/4,FALSE)+NORMDIST(E585,'HS Calculations'!F$69,'HS Calculations'!G$69/4,FALSE)+NORMDIST(E585,'HS Calculations'!F$70,'HS Calculations'!G$70/4,FALSE)+NORMDIST(E585,'HS Calculations'!F$71,'HS Calculations'!G$71/4,FALSE)</f>
        <v>1.4194045512301707E-39</v>
      </c>
      <c r="H585" s="161"/>
      <c r="I585" s="161"/>
      <c r="J585" s="161"/>
      <c r="K585" s="161"/>
      <c r="L585" s="161"/>
      <c r="M585" s="161"/>
      <c r="N585" s="161"/>
      <c r="O585" s="161"/>
      <c r="P585" s="161"/>
      <c r="Q585" s="161"/>
      <c r="R585" s="161"/>
      <c r="S585" s="161"/>
      <c r="T585" s="161"/>
      <c r="U585" s="161"/>
      <c r="V585" s="161"/>
      <c r="W585" s="161"/>
      <c r="X585" s="161"/>
    </row>
    <row r="586" spans="1:24" x14ac:dyDescent="0.55000000000000004">
      <c r="A586" s="161"/>
      <c r="B586" s="161"/>
      <c r="C586" s="161"/>
      <c r="D586" s="95">
        <v>498</v>
      </c>
      <c r="E586" s="96">
        <f t="shared" si="31"/>
        <v>29.88</v>
      </c>
      <c r="F586" s="96">
        <f>NORMDIST(E586,'HS Calculations'!F$63,'HS Calculations'!G$63/4,FALSE)+NORMDIST(E586,'HS Calculations'!F$64,'HS Calculations'!G$64/4,FALSE)+NORMDIST(E586,'HS Calculations'!F$65,'HS Calculations'!G$65/4,FALSE)+NORMDIST(E586,'HS Calculations'!F$66,'HS Calculations'!G$66/4,FALSE)+NORMDIST(E586,'HS Calculations'!F$67,'HS Calculations'!G$67/4,FALSE)</f>
        <v>4.5137351306736511E-6</v>
      </c>
      <c r="G586" s="102">
        <f>NORMDIST(E586,'HS Calculations'!F$68,'HS Calculations'!G$68/4,FALSE)+NORMDIST(E586,'HS Calculations'!F$69,'HS Calculations'!G$69/4,FALSE)+NORMDIST(E586,'HS Calculations'!F$70,'HS Calculations'!G$70/4,FALSE)+NORMDIST(E586,'HS Calculations'!F$71,'HS Calculations'!G$71/4,FALSE)</f>
        <v>1.4532958046466379E-40</v>
      </c>
      <c r="H586" s="161"/>
      <c r="I586" s="161"/>
      <c r="J586" s="161"/>
      <c r="K586" s="161"/>
      <c r="L586" s="161"/>
      <c r="M586" s="161"/>
      <c r="N586" s="161"/>
      <c r="O586" s="161"/>
      <c r="P586" s="161"/>
      <c r="Q586" s="161"/>
      <c r="R586" s="161"/>
      <c r="S586" s="161"/>
      <c r="T586" s="161"/>
      <c r="U586" s="161"/>
      <c r="V586" s="161"/>
      <c r="W586" s="161"/>
      <c r="X586" s="161"/>
    </row>
    <row r="587" spans="1:24" x14ac:dyDescent="0.55000000000000004">
      <c r="A587" s="161"/>
      <c r="B587" s="161"/>
      <c r="C587" s="161"/>
      <c r="D587" s="95">
        <v>499</v>
      </c>
      <c r="E587" s="96">
        <f t="shared" si="31"/>
        <v>29.94</v>
      </c>
      <c r="F587" s="96">
        <f>NORMDIST(E587,'HS Calculations'!F$63,'HS Calculations'!G$63/4,FALSE)+NORMDIST(E587,'HS Calculations'!F$64,'HS Calculations'!G$64/4,FALSE)+NORMDIST(E587,'HS Calculations'!F$65,'HS Calculations'!G$65/4,FALSE)+NORMDIST(E587,'HS Calculations'!F$66,'HS Calculations'!G$66/4,FALSE)+NORMDIST(E587,'HS Calculations'!F$67,'HS Calculations'!G$67/4,FALSE)</f>
        <v>2.0987204175114082E-6</v>
      </c>
      <c r="G587" s="102">
        <f>NORMDIST(E587,'HS Calculations'!F$68,'HS Calculations'!G$68/4,FALSE)+NORMDIST(E587,'HS Calculations'!F$69,'HS Calculations'!G$69/4,FALSE)+NORMDIST(E587,'HS Calculations'!F$70,'HS Calculations'!G$70/4,FALSE)+NORMDIST(E587,'HS Calculations'!F$71,'HS Calculations'!G$71/4,FALSE)</f>
        <v>1.4459985350557666E-41</v>
      </c>
      <c r="H587" s="161"/>
      <c r="I587" s="161"/>
      <c r="J587" s="161"/>
      <c r="K587" s="161"/>
      <c r="L587" s="161"/>
      <c r="M587" s="161"/>
      <c r="N587" s="161"/>
      <c r="O587" s="161"/>
      <c r="P587" s="161"/>
      <c r="Q587" s="161"/>
      <c r="R587" s="161"/>
      <c r="S587" s="161"/>
      <c r="T587" s="161"/>
      <c r="U587" s="161"/>
      <c r="V587" s="161"/>
      <c r="W587" s="161"/>
      <c r="X587" s="161"/>
    </row>
    <row r="588" spans="1:24" ht="14.7" thickBot="1" x14ac:dyDescent="0.6">
      <c r="A588" s="161"/>
      <c r="B588" s="161"/>
      <c r="C588" s="161"/>
      <c r="D588" s="99">
        <v>500</v>
      </c>
      <c r="E588" s="100">
        <f t="shared" si="31"/>
        <v>30</v>
      </c>
      <c r="F588" s="100">
        <f>NORMDIST(E588,'HS Calculations'!F$63,'HS Calculations'!G$63/4,FALSE)+NORMDIST(E588,'HS Calculations'!F$64,'HS Calculations'!G$64/4,FALSE)+NORMDIST(E588,'HS Calculations'!F$65,'HS Calculations'!G$65/4,FALSE)+NORMDIST(E588,'HS Calculations'!F$66,'HS Calculations'!G$66/4,FALSE)+NORMDIST(E588,'HS Calculations'!F$67,'HS Calculations'!G$67/4,FALSE)</f>
        <v>9.5355318439470356E-7</v>
      </c>
      <c r="G588" s="85">
        <f>NORMDIST(E588,'HS Calculations'!F$68,'HS Calculations'!G$68/4,FALSE)+NORMDIST(E588,'HS Calculations'!F$69,'HS Calculations'!G$69/4,FALSE)+NORMDIST(E588,'HS Calculations'!F$70,'HS Calculations'!G$70/4,FALSE)+NORMDIST(E588,'HS Calculations'!F$71,'HS Calculations'!G$71/4,FALSE)</f>
        <v>1.3981304451303498E-42</v>
      </c>
      <c r="H588" s="161"/>
      <c r="I588" s="161"/>
      <c r="J588" s="161"/>
      <c r="K588" s="161"/>
      <c r="L588" s="161"/>
      <c r="M588" s="161"/>
      <c r="N588" s="161"/>
      <c r="O588" s="161"/>
      <c r="P588" s="161"/>
      <c r="Q588" s="161"/>
      <c r="R588" s="161"/>
      <c r="S588" s="161"/>
      <c r="T588" s="161"/>
      <c r="U588" s="161"/>
      <c r="V588" s="161"/>
      <c r="W588" s="161"/>
      <c r="X588" s="161"/>
    </row>
    <row r="589" spans="1:24" x14ac:dyDescent="0.55000000000000004">
      <c r="A589" s="161"/>
      <c r="B589" s="161"/>
      <c r="C589" s="161"/>
      <c r="D589" s="161"/>
      <c r="E589" s="161"/>
      <c r="F589" s="161"/>
      <c r="G589" s="161"/>
      <c r="H589" s="161"/>
      <c r="I589" s="161"/>
      <c r="J589" s="161"/>
      <c r="K589" s="161"/>
      <c r="L589" s="161"/>
      <c r="M589" s="161"/>
      <c r="N589" s="161"/>
      <c r="O589" s="161"/>
      <c r="P589" s="161"/>
      <c r="Q589" s="161"/>
      <c r="R589" s="161"/>
      <c r="S589" s="161"/>
      <c r="T589" s="161"/>
      <c r="U589" s="161"/>
      <c r="V589" s="161"/>
      <c r="W589" s="161"/>
      <c r="X589" s="161"/>
    </row>
  </sheetData>
  <sheetProtection sheet="1" objects="1" scenarios="1" formatCells="0"/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0"/>
  <sheetViews>
    <sheetView workbookViewId="0">
      <selection activeCell="M13" sqref="M13"/>
    </sheetView>
  </sheetViews>
  <sheetFormatPr defaultRowHeight="14.4" x14ac:dyDescent="0.55000000000000004"/>
  <cols>
    <col min="7" max="7" width="8.83984375" customWidth="1"/>
  </cols>
  <sheetData>
    <row r="1" spans="1:29" x14ac:dyDescent="0.55000000000000004">
      <c r="A1" s="233" t="s">
        <v>170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16"/>
      <c r="N1" s="116"/>
      <c r="O1" s="118" t="str">
        <f>'Table values'!A1</f>
        <v>Isocratic_LC_HS_LSSmodels_1.2.xlsx</v>
      </c>
      <c r="P1" s="116"/>
      <c r="Q1" s="116"/>
      <c r="R1" s="116"/>
      <c r="S1" s="118"/>
      <c r="T1" s="118" t="str">
        <f>'Table values'!F1</f>
        <v>Author: Bo Svensmark, Analytical Chemistry PLEN, svensmark@plen.ku.dk, 2015</v>
      </c>
      <c r="U1" s="116"/>
      <c r="V1" s="116"/>
      <c r="W1" s="116"/>
      <c r="X1" s="116"/>
    </row>
    <row r="2" spans="1:29" x14ac:dyDescent="0.55000000000000004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</row>
    <row r="3" spans="1:29" x14ac:dyDescent="0.55000000000000004">
      <c r="A3" s="235"/>
      <c r="B3" s="234"/>
      <c r="C3" s="234"/>
      <c r="D3" s="235" t="s">
        <v>123</v>
      </c>
      <c r="E3" s="234"/>
      <c r="F3" s="234"/>
      <c r="G3" s="234"/>
      <c r="H3" s="234"/>
      <c r="I3" s="234"/>
      <c r="J3" s="234"/>
      <c r="K3" s="234"/>
      <c r="L3" s="234"/>
      <c r="M3" s="116"/>
      <c r="N3" s="116"/>
      <c r="O3" s="42" t="s">
        <v>138</v>
      </c>
      <c r="P3" s="42"/>
      <c r="Q3" s="42"/>
      <c r="R3" s="42"/>
      <c r="S3" s="42"/>
      <c r="T3" s="42"/>
      <c r="U3" s="42"/>
      <c r="V3" s="42"/>
      <c r="W3" s="42"/>
      <c r="X3" s="116"/>
    </row>
    <row r="4" spans="1:29" x14ac:dyDescent="0.55000000000000004">
      <c r="A4" s="234"/>
      <c r="B4" s="234" t="s">
        <v>35</v>
      </c>
      <c r="C4" s="234"/>
      <c r="D4" s="134"/>
      <c r="E4" s="134"/>
      <c r="F4" s="134"/>
      <c r="G4" s="134"/>
      <c r="H4" s="134"/>
      <c r="I4" s="134"/>
      <c r="J4" s="134"/>
      <c r="K4" s="134"/>
      <c r="L4" s="134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</row>
    <row r="5" spans="1:29" x14ac:dyDescent="0.55000000000000004">
      <c r="A5" s="234"/>
      <c r="B5" s="234" t="s">
        <v>72</v>
      </c>
      <c r="C5" s="234"/>
      <c r="D5" s="134"/>
      <c r="E5" s="134"/>
      <c r="F5" s="134"/>
      <c r="G5" s="134"/>
      <c r="H5" s="134"/>
      <c r="I5" s="134"/>
      <c r="J5" s="134"/>
      <c r="K5" s="134"/>
      <c r="L5" s="134"/>
      <c r="M5" s="116"/>
      <c r="N5" s="116"/>
      <c r="O5" s="18" t="s">
        <v>86</v>
      </c>
      <c r="P5" s="18"/>
      <c r="Q5" s="18"/>
      <c r="R5" s="18"/>
      <c r="S5" s="18"/>
      <c r="T5" s="18"/>
      <c r="U5" s="18"/>
      <c r="V5" s="18"/>
      <c r="W5" s="18"/>
      <c r="X5" s="116"/>
    </row>
    <row r="6" spans="1:29" x14ac:dyDescent="0.55000000000000004">
      <c r="A6" s="234"/>
      <c r="B6" s="234" t="s">
        <v>73</v>
      </c>
      <c r="C6" s="234"/>
      <c r="D6" s="134"/>
      <c r="E6" s="134"/>
      <c r="F6" s="134"/>
      <c r="G6" s="134"/>
      <c r="H6" s="134"/>
      <c r="I6" s="134"/>
      <c r="J6" s="134"/>
      <c r="K6" s="134"/>
      <c r="L6" s="134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</row>
    <row r="7" spans="1:29" x14ac:dyDescent="0.55000000000000004">
      <c r="A7" s="234"/>
      <c r="B7" s="234" t="s">
        <v>74</v>
      </c>
      <c r="C7" s="234"/>
      <c r="D7" s="134"/>
      <c r="E7" s="134"/>
      <c r="F7" s="134"/>
      <c r="G7" s="134"/>
      <c r="H7" s="134"/>
      <c r="I7" s="134"/>
      <c r="J7" s="134"/>
      <c r="K7" s="134"/>
      <c r="L7" s="134"/>
      <c r="M7" s="116"/>
      <c r="N7" s="116"/>
      <c r="O7" s="116" t="s">
        <v>157</v>
      </c>
      <c r="P7" s="116"/>
      <c r="Q7" s="116"/>
      <c r="R7" s="116"/>
      <c r="S7" s="116"/>
      <c r="T7" s="116"/>
      <c r="U7" s="116"/>
      <c r="V7" s="116"/>
      <c r="W7" s="116"/>
      <c r="X7" s="116"/>
    </row>
    <row r="8" spans="1:29" x14ac:dyDescent="0.55000000000000004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</row>
    <row r="9" spans="1:29" ht="14.7" x14ac:dyDescent="0.55000000000000004">
      <c r="A9" s="196"/>
      <c r="B9" s="107"/>
      <c r="C9" s="107"/>
      <c r="D9" s="196" t="s">
        <v>122</v>
      </c>
      <c r="E9" s="107"/>
      <c r="F9" s="107"/>
      <c r="G9" s="107"/>
      <c r="H9" s="107"/>
      <c r="I9" s="107"/>
      <c r="J9" s="107"/>
      <c r="K9" s="238" t="s">
        <v>174</v>
      </c>
      <c r="L9" s="237"/>
      <c r="M9" s="116"/>
      <c r="N9" s="116"/>
      <c r="O9" s="25" t="s">
        <v>125</v>
      </c>
      <c r="P9" s="19"/>
      <c r="Q9" s="19"/>
      <c r="R9" s="17"/>
      <c r="S9" s="17"/>
      <c r="T9" s="17"/>
      <c r="U9" s="17"/>
      <c r="V9" s="17"/>
      <c r="W9" s="17"/>
      <c r="X9" s="116"/>
    </row>
    <row r="10" spans="1:29" s="22" customFormat="1" x14ac:dyDescent="0.55000000000000004">
      <c r="A10" s="196"/>
      <c r="B10" s="107" t="s">
        <v>100</v>
      </c>
      <c r="C10" s="107"/>
      <c r="D10" s="290">
        <v>1</v>
      </c>
      <c r="E10" s="290">
        <v>2</v>
      </c>
      <c r="F10" s="290">
        <v>3</v>
      </c>
      <c r="G10" s="290">
        <v>4</v>
      </c>
      <c r="H10" s="290">
        <v>5</v>
      </c>
      <c r="I10" s="290">
        <v>6</v>
      </c>
      <c r="J10" s="290">
        <v>7</v>
      </c>
      <c r="K10" s="290">
        <v>8</v>
      </c>
      <c r="L10" s="290">
        <v>9</v>
      </c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/>
      <c r="Z10"/>
      <c r="AA10"/>
      <c r="AB10"/>
      <c r="AC10"/>
    </row>
    <row r="11" spans="1:29" ht="14.7" x14ac:dyDescent="0.55000000000000004">
      <c r="A11" s="107"/>
      <c r="B11" s="107" t="s">
        <v>82</v>
      </c>
      <c r="C11" s="107"/>
      <c r="D11" s="236">
        <v>0.5</v>
      </c>
      <c r="E11" s="236">
        <v>0.4</v>
      </c>
      <c r="F11" s="236">
        <v>0.3</v>
      </c>
      <c r="G11" s="236"/>
      <c r="H11" s="236"/>
      <c r="I11" s="236"/>
      <c r="J11" s="236"/>
      <c r="K11" s="236"/>
      <c r="L11" s="23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</row>
    <row r="12" spans="1:29" x14ac:dyDescent="0.55000000000000004">
      <c r="A12" s="107" t="s">
        <v>41</v>
      </c>
      <c r="B12" s="107" t="s">
        <v>50</v>
      </c>
      <c r="C12" s="107"/>
      <c r="D12" s="207">
        <v>1</v>
      </c>
      <c r="E12" s="207">
        <v>1</v>
      </c>
      <c r="F12" s="207">
        <v>1</v>
      </c>
      <c r="G12" s="207"/>
      <c r="H12" s="113"/>
      <c r="I12" s="113"/>
      <c r="J12" s="113"/>
      <c r="K12" s="113"/>
      <c r="L12" s="113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</row>
    <row r="13" spans="1:29" x14ac:dyDescent="0.55000000000000004">
      <c r="A13" s="107"/>
      <c r="B13" s="107" t="s">
        <v>21</v>
      </c>
      <c r="C13" s="107"/>
      <c r="D13" s="207">
        <v>1.9</v>
      </c>
      <c r="E13" s="207">
        <v>2.8984365211672074</v>
      </c>
      <c r="F13" s="207">
        <v>5.7686569386021613</v>
      </c>
      <c r="G13" s="207"/>
      <c r="H13" s="113"/>
      <c r="I13" s="113"/>
      <c r="J13" s="113"/>
      <c r="K13" s="113"/>
      <c r="L13" s="113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</row>
    <row r="14" spans="1:29" x14ac:dyDescent="0.55000000000000004">
      <c r="A14" s="107"/>
      <c r="B14" s="107" t="s">
        <v>55</v>
      </c>
      <c r="C14" s="107"/>
      <c r="D14" s="207">
        <v>4.1101123659148531</v>
      </c>
      <c r="E14" s="207">
        <v>9.5</v>
      </c>
      <c r="F14" s="207">
        <v>20.623482394326466</v>
      </c>
      <c r="G14" s="207"/>
      <c r="H14" s="113"/>
      <c r="I14" s="113"/>
      <c r="J14" s="113"/>
      <c r="K14" s="113"/>
      <c r="L14" s="113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</row>
    <row r="15" spans="1:29" x14ac:dyDescent="0.55000000000000004">
      <c r="A15" s="107"/>
      <c r="B15" s="107" t="s">
        <v>25</v>
      </c>
      <c r="C15" s="107"/>
      <c r="D15" s="207">
        <v>2.2850679137422993</v>
      </c>
      <c r="E15" s="207">
        <v>4.2279446560976019</v>
      </c>
      <c r="F15" s="207">
        <v>9.3000000000000007</v>
      </c>
      <c r="G15" s="207"/>
      <c r="H15" s="113"/>
      <c r="I15" s="113"/>
      <c r="J15" s="113"/>
      <c r="K15" s="113"/>
      <c r="L15" s="113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</row>
    <row r="16" spans="1:29" x14ac:dyDescent="0.55000000000000004">
      <c r="A16" s="107"/>
      <c r="B16" s="107" t="s">
        <v>26</v>
      </c>
      <c r="C16" s="107"/>
      <c r="D16" s="207">
        <v>6.0258101608551575</v>
      </c>
      <c r="E16" s="207">
        <v>13.624264350395039</v>
      </c>
      <c r="F16" s="207">
        <v>34.119999999999997</v>
      </c>
      <c r="G16" s="207"/>
      <c r="H16" s="113"/>
      <c r="I16" s="113"/>
      <c r="J16" s="113"/>
      <c r="K16" s="113"/>
      <c r="L16" s="113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</row>
    <row r="17" spans="1:24" x14ac:dyDescent="0.55000000000000004">
      <c r="A17" s="107" t="s">
        <v>42</v>
      </c>
      <c r="B17" s="107" t="s">
        <v>22</v>
      </c>
      <c r="C17" s="107"/>
      <c r="D17" s="207">
        <v>1.43</v>
      </c>
      <c r="E17" s="207">
        <v>1.7616686490661979</v>
      </c>
      <c r="F17" s="207">
        <v>2.9132251448956161</v>
      </c>
      <c r="G17" s="207"/>
      <c r="H17" s="113"/>
      <c r="I17" s="113"/>
      <c r="J17" s="113"/>
      <c r="K17" s="113"/>
      <c r="L17" s="113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</row>
    <row r="18" spans="1:24" x14ac:dyDescent="0.55000000000000004">
      <c r="A18" s="107"/>
      <c r="B18" s="107" t="s">
        <v>23</v>
      </c>
      <c r="C18" s="107"/>
      <c r="D18" s="207">
        <v>6.05</v>
      </c>
      <c r="E18" s="207">
        <v>13.308243514396933</v>
      </c>
      <c r="F18" s="207">
        <v>31.91690987952947</v>
      </c>
      <c r="G18" s="207"/>
      <c r="H18" s="113"/>
      <c r="I18" s="113"/>
      <c r="J18" s="113"/>
      <c r="K18" s="113"/>
      <c r="L18" s="113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</row>
    <row r="19" spans="1:24" x14ac:dyDescent="0.55000000000000004">
      <c r="A19" s="107"/>
      <c r="B19" s="107" t="s">
        <v>43</v>
      </c>
      <c r="C19" s="107"/>
      <c r="D19" s="207">
        <v>2.1596210226347412</v>
      </c>
      <c r="E19" s="207">
        <v>4.12</v>
      </c>
      <c r="F19" s="207">
        <v>8.3167140104502231</v>
      </c>
      <c r="G19" s="207"/>
      <c r="H19" s="113"/>
      <c r="I19" s="113"/>
      <c r="J19" s="113"/>
      <c r="K19" s="113"/>
      <c r="L19" s="113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</row>
    <row r="20" spans="1:24" x14ac:dyDescent="0.55000000000000004">
      <c r="A20" s="107"/>
      <c r="B20" s="107" t="s">
        <v>24</v>
      </c>
      <c r="C20" s="107"/>
      <c r="D20" s="207">
        <v>3.0027469546583077</v>
      </c>
      <c r="E20" s="207">
        <v>6.0306729011533315</v>
      </c>
      <c r="F20" s="207">
        <v>14.64</v>
      </c>
      <c r="G20" s="207"/>
      <c r="H20" s="113"/>
      <c r="I20" s="113"/>
      <c r="J20" s="113"/>
      <c r="K20" s="113"/>
      <c r="L20" s="113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</row>
    <row r="21" spans="1:24" ht="14.7" thickBot="1" x14ac:dyDescent="0.6">
      <c r="A21" s="116"/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</row>
    <row r="22" spans="1:24" ht="14.7" thickBot="1" x14ac:dyDescent="0.6">
      <c r="A22" s="239"/>
      <c r="B22" s="240"/>
      <c r="C22" s="241"/>
      <c r="D22" s="239" t="s">
        <v>124</v>
      </c>
      <c r="E22" s="240"/>
      <c r="F22" s="240"/>
      <c r="G22" s="242" t="s">
        <v>102</v>
      </c>
      <c r="H22" s="242"/>
      <c r="I22" s="240"/>
      <c r="J22" s="240"/>
      <c r="K22" s="240"/>
      <c r="L22" s="241"/>
      <c r="M22" s="116"/>
      <c r="N22" s="116"/>
      <c r="O22" s="285" t="s">
        <v>156</v>
      </c>
      <c r="P22" s="285"/>
      <c r="Q22" s="285"/>
      <c r="R22" s="285"/>
      <c r="S22" s="285"/>
      <c r="T22" s="285"/>
      <c r="U22" s="285"/>
      <c r="V22" s="285"/>
      <c r="W22" s="285"/>
      <c r="X22" s="116"/>
    </row>
    <row r="23" spans="1:24" x14ac:dyDescent="0.55000000000000004">
      <c r="A23" s="125" t="s">
        <v>41</v>
      </c>
      <c r="B23" s="122" t="s">
        <v>50</v>
      </c>
      <c r="C23" s="127"/>
      <c r="D23" s="243" t="s">
        <v>116</v>
      </c>
      <c r="E23" s="244" t="s">
        <v>116</v>
      </c>
      <c r="F23" s="244" t="s">
        <v>116</v>
      </c>
      <c r="G23" s="244" t="s">
        <v>116</v>
      </c>
      <c r="H23" s="244" t="s">
        <v>116</v>
      </c>
      <c r="I23" s="244" t="s">
        <v>116</v>
      </c>
      <c r="J23" s="244" t="s">
        <v>116</v>
      </c>
      <c r="K23" s="244" t="s">
        <v>116</v>
      </c>
      <c r="L23" s="245" t="s">
        <v>116</v>
      </c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</row>
    <row r="24" spans="1:24" x14ac:dyDescent="0.55000000000000004">
      <c r="A24" s="125"/>
      <c r="B24" s="122" t="s">
        <v>21</v>
      </c>
      <c r="C24" s="127"/>
      <c r="D24" s="243">
        <f t="shared" ref="D24:L24" si="0">IF(D$11&gt;0,LOG((D13-D$12)/D$12),"")</f>
        <v>-4.5757490560675171E-2</v>
      </c>
      <c r="E24" s="244">
        <f t="shared" si="0"/>
        <v>0.27839608002851324</v>
      </c>
      <c r="F24" s="244">
        <f t="shared" si="0"/>
        <v>0.67839608002851348</v>
      </c>
      <c r="G24" s="244" t="str">
        <f t="shared" si="0"/>
        <v/>
      </c>
      <c r="H24" s="244" t="str">
        <f t="shared" si="0"/>
        <v/>
      </c>
      <c r="I24" s="244" t="str">
        <f t="shared" si="0"/>
        <v/>
      </c>
      <c r="J24" s="244" t="str">
        <f t="shared" si="0"/>
        <v/>
      </c>
      <c r="K24" s="244" t="str">
        <f t="shared" si="0"/>
        <v/>
      </c>
      <c r="L24" s="245" t="str">
        <f t="shared" si="0"/>
        <v/>
      </c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</row>
    <row r="25" spans="1:24" x14ac:dyDescent="0.55000000000000004">
      <c r="A25" s="125"/>
      <c r="B25" s="122" t="s">
        <v>55</v>
      </c>
      <c r="C25" s="127"/>
      <c r="D25" s="243">
        <f t="shared" ref="D25:L25" si="1">IF(D$11&gt;0,LOG((D14-D$12)/D$12),"")</f>
        <v>0.49277608002851375</v>
      </c>
      <c r="E25" s="244">
        <f t="shared" si="1"/>
        <v>0.92941892571429274</v>
      </c>
      <c r="F25" s="244">
        <f t="shared" si="1"/>
        <v>1.2927760800285137</v>
      </c>
      <c r="G25" s="244" t="str">
        <f t="shared" si="1"/>
        <v/>
      </c>
      <c r="H25" s="244" t="str">
        <f t="shared" si="1"/>
        <v/>
      </c>
      <c r="I25" s="244" t="str">
        <f t="shared" si="1"/>
        <v/>
      </c>
      <c r="J25" s="244" t="str">
        <f t="shared" si="1"/>
        <v/>
      </c>
      <c r="K25" s="244" t="str">
        <f t="shared" si="1"/>
        <v/>
      </c>
      <c r="L25" s="245" t="str">
        <f t="shared" si="1"/>
        <v/>
      </c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</row>
    <row r="26" spans="1:24" x14ac:dyDescent="0.55000000000000004">
      <c r="A26" s="125"/>
      <c r="B26" s="122" t="s">
        <v>25</v>
      </c>
      <c r="C26" s="127"/>
      <c r="D26" s="243">
        <f t="shared" ref="D26:L26" si="2">IF(D$11&gt;0,LOG((D15-D$12)/D$12),"")</f>
        <v>0.10892608002851373</v>
      </c>
      <c r="E26" s="244">
        <f t="shared" si="2"/>
        <v>0.50892608002851325</v>
      </c>
      <c r="F26" s="244">
        <f t="shared" si="2"/>
        <v>0.91907809237607396</v>
      </c>
      <c r="G26" s="244" t="str">
        <f t="shared" si="2"/>
        <v/>
      </c>
      <c r="H26" s="244" t="str">
        <f t="shared" si="2"/>
        <v/>
      </c>
      <c r="I26" s="244" t="str">
        <f t="shared" si="2"/>
        <v/>
      </c>
      <c r="J26" s="244" t="str">
        <f t="shared" si="2"/>
        <v/>
      </c>
      <c r="K26" s="244" t="str">
        <f t="shared" si="2"/>
        <v/>
      </c>
      <c r="L26" s="245" t="str">
        <f t="shared" si="2"/>
        <v/>
      </c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</row>
    <row r="27" spans="1:24" x14ac:dyDescent="0.55000000000000004">
      <c r="A27" s="125"/>
      <c r="B27" s="122" t="s">
        <v>26</v>
      </c>
      <c r="C27" s="127"/>
      <c r="D27" s="243">
        <f t="shared" ref="D27:L27" si="3">IF(D$11&gt;0,LOG((D16-D$12)/D$12),"")</f>
        <v>0.7012060800285137</v>
      </c>
      <c r="E27" s="244">
        <f t="shared" si="3"/>
        <v>1.1012060800285133</v>
      </c>
      <c r="F27" s="244">
        <f t="shared" si="3"/>
        <v>1.5200903281128424</v>
      </c>
      <c r="G27" s="244" t="str">
        <f t="shared" si="3"/>
        <v/>
      </c>
      <c r="H27" s="244" t="str">
        <f t="shared" si="3"/>
        <v/>
      </c>
      <c r="I27" s="244" t="str">
        <f t="shared" si="3"/>
        <v/>
      </c>
      <c r="J27" s="244" t="str">
        <f t="shared" si="3"/>
        <v/>
      </c>
      <c r="K27" s="244" t="str">
        <f t="shared" si="3"/>
        <v/>
      </c>
      <c r="L27" s="245" t="str">
        <f t="shared" si="3"/>
        <v/>
      </c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</row>
    <row r="28" spans="1:24" x14ac:dyDescent="0.55000000000000004">
      <c r="A28" s="125" t="s">
        <v>42</v>
      </c>
      <c r="B28" s="122" t="s">
        <v>22</v>
      </c>
      <c r="C28" s="127"/>
      <c r="D28" s="243">
        <f t="shared" ref="D28:L28" si="4">IF(D$11&gt;0,LOG((D17-D$12)/D$12),"")</f>
        <v>-0.36653154442041352</v>
      </c>
      <c r="E28" s="244">
        <f t="shared" si="4"/>
        <v>-0.11823391997148669</v>
      </c>
      <c r="F28" s="244">
        <f t="shared" si="4"/>
        <v>0.28176608002851367</v>
      </c>
      <c r="G28" s="244" t="str">
        <f t="shared" si="4"/>
        <v/>
      </c>
      <c r="H28" s="244" t="str">
        <f t="shared" si="4"/>
        <v/>
      </c>
      <c r="I28" s="244" t="str">
        <f t="shared" si="4"/>
        <v/>
      </c>
      <c r="J28" s="244" t="str">
        <f t="shared" si="4"/>
        <v/>
      </c>
      <c r="K28" s="244" t="str">
        <f t="shared" si="4"/>
        <v/>
      </c>
      <c r="L28" s="245" t="str">
        <f t="shared" si="4"/>
        <v/>
      </c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</row>
    <row r="29" spans="1:24" x14ac:dyDescent="0.55000000000000004">
      <c r="A29" s="125"/>
      <c r="B29" s="122" t="s">
        <v>23</v>
      </c>
      <c r="C29" s="127"/>
      <c r="D29" s="243">
        <f t="shared" ref="D29:L29" si="5">IF(D$11&gt;0,LOG((D18-D$12)/D$12),"")</f>
        <v>0.70329137811866138</v>
      </c>
      <c r="E29" s="244">
        <f t="shared" si="5"/>
        <v>1.0901960800285133</v>
      </c>
      <c r="F29" s="244">
        <f t="shared" si="5"/>
        <v>1.4901960800285137</v>
      </c>
      <c r="G29" s="244" t="str">
        <f t="shared" si="5"/>
        <v/>
      </c>
      <c r="H29" s="244" t="str">
        <f t="shared" si="5"/>
        <v/>
      </c>
      <c r="I29" s="244" t="str">
        <f t="shared" si="5"/>
        <v/>
      </c>
      <c r="J29" s="244" t="str">
        <f t="shared" si="5"/>
        <v/>
      </c>
      <c r="K29" s="244" t="str">
        <f t="shared" si="5"/>
        <v/>
      </c>
      <c r="L29" s="245" t="str">
        <f t="shared" si="5"/>
        <v/>
      </c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</row>
    <row r="30" spans="1:24" x14ac:dyDescent="0.55000000000000004">
      <c r="A30" s="125"/>
      <c r="B30" s="122" t="s">
        <v>43</v>
      </c>
      <c r="C30" s="127"/>
      <c r="D30" s="243">
        <f t="shared" ref="D30:L30" si="6">IF(D$11&gt;0,LOG((D19-D$12)/D$12),"")</f>
        <v>6.4316080028513634E-2</v>
      </c>
      <c r="E30" s="244">
        <f t="shared" si="6"/>
        <v>0.49415459401844281</v>
      </c>
      <c r="F30" s="244">
        <f t="shared" si="6"/>
        <v>0.86431608002851357</v>
      </c>
      <c r="G30" s="244" t="str">
        <f t="shared" si="6"/>
        <v/>
      </c>
      <c r="H30" s="244" t="str">
        <f t="shared" si="6"/>
        <v/>
      </c>
      <c r="I30" s="244" t="str">
        <f t="shared" si="6"/>
        <v/>
      </c>
      <c r="J30" s="244" t="str">
        <f t="shared" si="6"/>
        <v/>
      </c>
      <c r="K30" s="244" t="str">
        <f t="shared" si="6"/>
        <v/>
      </c>
      <c r="L30" s="245" t="str">
        <f t="shared" si="6"/>
        <v/>
      </c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</row>
    <row r="31" spans="1:24" ht="14.7" thickBot="1" x14ac:dyDescent="0.6">
      <c r="A31" s="128"/>
      <c r="B31" s="129" t="s">
        <v>24</v>
      </c>
      <c r="C31" s="130"/>
      <c r="D31" s="246">
        <f t="shared" ref="D31:L31" si="7">IF(D$11&gt;0,LOG((D20-D$12)/D$12),"")</f>
        <v>0.3016260800285136</v>
      </c>
      <c r="E31" s="247">
        <f t="shared" si="7"/>
        <v>0.70162608002851323</v>
      </c>
      <c r="F31" s="247">
        <f t="shared" si="7"/>
        <v>1.1348143703204601</v>
      </c>
      <c r="G31" s="247" t="str">
        <f t="shared" si="7"/>
        <v/>
      </c>
      <c r="H31" s="247" t="str">
        <f t="shared" si="7"/>
        <v/>
      </c>
      <c r="I31" s="247" t="str">
        <f t="shared" si="7"/>
        <v/>
      </c>
      <c r="J31" s="247" t="str">
        <f t="shared" si="7"/>
        <v/>
      </c>
      <c r="K31" s="247" t="str">
        <f t="shared" si="7"/>
        <v/>
      </c>
      <c r="L31" s="248" t="str">
        <f t="shared" si="7"/>
        <v/>
      </c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</row>
    <row r="32" spans="1:24" ht="14.7" thickBot="1" x14ac:dyDescent="0.6">
      <c r="A32" s="278"/>
      <c r="B32" s="120"/>
      <c r="C32" s="120"/>
      <c r="D32" s="124"/>
      <c r="E32" s="124"/>
      <c r="F32" s="124"/>
      <c r="G32" s="124"/>
      <c r="H32" s="124"/>
      <c r="I32" s="124"/>
      <c r="J32" s="124"/>
      <c r="K32" s="124"/>
      <c r="L32" s="124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</row>
    <row r="33" spans="1:25" ht="14.7" x14ac:dyDescent="0.55000000000000004">
      <c r="A33" s="249" t="s">
        <v>83</v>
      </c>
      <c r="B33" s="181"/>
      <c r="C33" s="181"/>
      <c r="D33" s="181"/>
      <c r="E33" s="181"/>
      <c r="F33" s="191"/>
      <c r="G33" s="120"/>
      <c r="H33" s="271" t="s">
        <v>85</v>
      </c>
      <c r="I33" s="272"/>
      <c r="J33" s="272"/>
      <c r="K33" s="276" t="s">
        <v>47</v>
      </c>
      <c r="L33" s="264">
        <f>D12</f>
        <v>1</v>
      </c>
      <c r="M33" s="116"/>
      <c r="N33" s="116"/>
      <c r="O33" s="71" t="s">
        <v>148</v>
      </c>
      <c r="P33" s="71"/>
      <c r="Q33" s="71"/>
      <c r="R33" s="71"/>
      <c r="S33" s="71"/>
      <c r="T33" s="71"/>
      <c r="U33" s="71"/>
      <c r="V33" s="71"/>
      <c r="W33" s="71"/>
      <c r="X33" s="116"/>
    </row>
    <row r="34" spans="1:25" x14ac:dyDescent="0.55000000000000004">
      <c r="A34" s="182"/>
      <c r="B34" s="183"/>
      <c r="C34" s="183"/>
      <c r="D34" s="183"/>
      <c r="E34" s="183"/>
      <c r="F34" s="192"/>
      <c r="G34" s="120"/>
      <c r="H34" s="139">
        <v>0</v>
      </c>
      <c r="I34" s="113">
        <v>0.1</v>
      </c>
      <c r="J34" s="113">
        <v>0.3</v>
      </c>
      <c r="K34" s="113">
        <v>0.9</v>
      </c>
      <c r="L34" s="111">
        <v>1</v>
      </c>
      <c r="M34" s="120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</row>
    <row r="35" spans="1:25" ht="15" thickBot="1" x14ac:dyDescent="0.6">
      <c r="A35" s="188"/>
      <c r="B35" s="250" t="s">
        <v>54</v>
      </c>
      <c r="C35" s="250"/>
      <c r="D35" s="251" t="s">
        <v>87</v>
      </c>
      <c r="E35" s="251" t="s">
        <v>17</v>
      </c>
      <c r="F35" s="252" t="s">
        <v>84</v>
      </c>
      <c r="G35" s="120"/>
      <c r="H35" s="273" t="s">
        <v>38</v>
      </c>
      <c r="I35" s="274" t="s">
        <v>38</v>
      </c>
      <c r="J35" s="274" t="s">
        <v>38</v>
      </c>
      <c r="K35" s="274" t="s">
        <v>38</v>
      </c>
      <c r="L35" s="275" t="s">
        <v>38</v>
      </c>
      <c r="M35" s="116"/>
      <c r="N35" s="116"/>
      <c r="O35" s="71" t="s">
        <v>127</v>
      </c>
      <c r="P35" s="71"/>
      <c r="Q35" s="71"/>
      <c r="R35" s="71"/>
      <c r="S35" s="71"/>
      <c r="T35" s="71"/>
      <c r="U35" s="71"/>
      <c r="V35" s="71"/>
      <c r="W35" s="71"/>
      <c r="X35" s="116"/>
    </row>
    <row r="36" spans="1:25" x14ac:dyDescent="0.55000000000000004">
      <c r="A36" s="179" t="s">
        <v>41</v>
      </c>
      <c r="B36" s="181" t="s">
        <v>50</v>
      </c>
      <c r="C36" s="191"/>
      <c r="D36" s="253" t="s">
        <v>116</v>
      </c>
      <c r="E36" s="254" t="s">
        <v>116</v>
      </c>
      <c r="F36" s="255" t="s">
        <v>116</v>
      </c>
      <c r="G36" s="120"/>
      <c r="H36" s="262">
        <f>IF(H$34&lt;&gt;"",$L$33,"")</f>
        <v>1</v>
      </c>
      <c r="I36" s="263">
        <f t="shared" ref="I36:L36" si="8">IF(I$34&lt;&gt;"",$L$33,"")</f>
        <v>1</v>
      </c>
      <c r="J36" s="263">
        <f t="shared" si="8"/>
        <v>1</v>
      </c>
      <c r="K36" s="263">
        <f t="shared" si="8"/>
        <v>1</v>
      </c>
      <c r="L36" s="264">
        <f t="shared" si="8"/>
        <v>1</v>
      </c>
      <c r="M36" s="116"/>
      <c r="N36" s="116"/>
      <c r="O36" s="71" t="s">
        <v>129</v>
      </c>
      <c r="P36" s="71"/>
      <c r="Q36" s="71"/>
      <c r="R36" s="71"/>
      <c r="S36" s="71"/>
      <c r="T36" s="71"/>
      <c r="U36" s="71"/>
      <c r="V36" s="71"/>
      <c r="W36" s="71"/>
      <c r="X36" s="116"/>
    </row>
    <row r="37" spans="1:25" x14ac:dyDescent="0.55000000000000004">
      <c r="A37" s="182"/>
      <c r="B37" s="183" t="s">
        <v>21</v>
      </c>
      <c r="C37" s="192"/>
      <c r="D37" s="256">
        <f>INTERCEPT(D24:L24,$D$11:$L$11)</f>
        <v>1.7519853643438275</v>
      </c>
      <c r="E37" s="257">
        <f>-SLOPE(D24:L24,$D$11:$L$11)</f>
        <v>3.6207678529459426</v>
      </c>
      <c r="F37" s="258">
        <f>CORREL(D24:L24,$D$11:$L$11)^2</f>
        <v>0.99635663659838158</v>
      </c>
      <c r="G37" s="120"/>
      <c r="H37" s="265">
        <f t="shared" ref="H37:I44" si="9">IF(H$34&lt;&gt;"",$L$33*(1+10^($D37)*10^(-$E37*H$34)),"")</f>
        <v>57.49179368453246</v>
      </c>
      <c r="I37" s="266">
        <f>IF(I$34&lt;&gt;"",$L$33*(1+10^($D37)*10^(-$E37*I$34)),"")</f>
        <v>25.541922427497664</v>
      </c>
      <c r="J37" s="266">
        <f t="shared" ref="J37:L44" si="10">IF(J$34&lt;&gt;"",$L$33*(1+10^($D37)*10^(-$E37*J$34)),"")</f>
        <v>5.6318555662807848</v>
      </c>
      <c r="K37" s="266">
        <f t="shared" si="10"/>
        <v>1.0311382568506258</v>
      </c>
      <c r="L37" s="267">
        <f t="shared" si="10"/>
        <v>1.0135274990279657</v>
      </c>
      <c r="M37" s="116"/>
      <c r="N37" s="116"/>
      <c r="O37" s="18" t="s">
        <v>128</v>
      </c>
      <c r="P37" s="18"/>
      <c r="Q37" s="18"/>
      <c r="R37" s="18"/>
      <c r="S37" s="18"/>
      <c r="T37" s="18"/>
      <c r="U37" s="18"/>
      <c r="V37" s="18"/>
      <c r="W37" s="18"/>
      <c r="X37" s="116"/>
    </row>
    <row r="38" spans="1:25" x14ac:dyDescent="0.55000000000000004">
      <c r="A38" s="182"/>
      <c r="B38" s="183" t="s">
        <v>55</v>
      </c>
      <c r="C38" s="192"/>
      <c r="D38" s="256">
        <f t="shared" ref="D38:D44" si="11">INTERCEPT(D25:L25,$D$11:$L$11)</f>
        <v>2.504990361923773</v>
      </c>
      <c r="E38" s="257">
        <f t="shared" ref="E38:E44" si="12">-SLOPE(D25:L25,$D$11:$L$11)</f>
        <v>4</v>
      </c>
      <c r="F38" s="258">
        <f t="shared" ref="F38:F44" si="13">CORREL(D25:L25,$D$11:$L$11)^2</f>
        <v>0.99721051520020898</v>
      </c>
      <c r="G38" s="120"/>
      <c r="H38" s="265">
        <f t="shared" si="9"/>
        <v>320.88241190293343</v>
      </c>
      <c r="I38" s="266">
        <f t="shared" si="9"/>
        <v>128.34748191250515</v>
      </c>
      <c r="J38" s="266">
        <f t="shared" si="10"/>
        <v>21.183215716019422</v>
      </c>
      <c r="K38" s="266">
        <f t="shared" si="10"/>
        <v>1.0803508290137536</v>
      </c>
      <c r="L38" s="267">
        <f t="shared" si="10"/>
        <v>1.0319882411902934</v>
      </c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</row>
    <row r="39" spans="1:25" x14ac:dyDescent="0.55000000000000004">
      <c r="A39" s="182"/>
      <c r="B39" s="183" t="s">
        <v>25</v>
      </c>
      <c r="C39" s="192"/>
      <c r="D39" s="256">
        <f t="shared" si="11"/>
        <v>2.1326141088394874</v>
      </c>
      <c r="E39" s="257">
        <f t="shared" si="12"/>
        <v>4.050760061737801</v>
      </c>
      <c r="F39" s="258">
        <f t="shared" si="13"/>
        <v>0.99994766077851416</v>
      </c>
      <c r="G39" s="120"/>
      <c r="H39" s="265">
        <f t="shared" si="9"/>
        <v>136.71070569781199</v>
      </c>
      <c r="I39" s="266">
        <f t="shared" si="9"/>
        <v>54.399612147122667</v>
      </c>
      <c r="J39" s="266">
        <f t="shared" si="10"/>
        <v>9.2677262863314329</v>
      </c>
      <c r="K39" s="266">
        <f t="shared" si="10"/>
        <v>1.0306852773677515</v>
      </c>
      <c r="L39" s="267">
        <f t="shared" si="10"/>
        <v>1.0120740799455679</v>
      </c>
      <c r="M39" s="277"/>
      <c r="N39" s="116"/>
      <c r="O39" s="20" t="s">
        <v>126</v>
      </c>
      <c r="P39" s="20"/>
      <c r="Q39" s="20"/>
      <c r="R39" s="20"/>
      <c r="S39" s="20"/>
      <c r="T39" s="20"/>
      <c r="U39" s="20"/>
      <c r="V39" s="20"/>
      <c r="W39" s="20"/>
      <c r="X39" s="116"/>
    </row>
    <row r="40" spans="1:25" x14ac:dyDescent="0.55000000000000004">
      <c r="A40" s="182"/>
      <c r="B40" s="183" t="s">
        <v>26</v>
      </c>
      <c r="C40" s="192"/>
      <c r="D40" s="256">
        <f t="shared" si="11"/>
        <v>2.7452693255586134</v>
      </c>
      <c r="E40" s="257">
        <f t="shared" si="12"/>
        <v>4.0944212404216422</v>
      </c>
      <c r="F40" s="258">
        <f t="shared" si="13"/>
        <v>0.99982276229204758</v>
      </c>
      <c r="G40" s="120"/>
      <c r="H40" s="265">
        <f t="shared" si="9"/>
        <v>557.24910544204533</v>
      </c>
      <c r="I40" s="266">
        <f t="shared" si="9"/>
        <v>217.68417833101211</v>
      </c>
      <c r="J40" s="266">
        <f t="shared" si="10"/>
        <v>33.880843754606055</v>
      </c>
      <c r="K40" s="266">
        <f t="shared" si="10"/>
        <v>1.1148921110119518</v>
      </c>
      <c r="L40" s="267">
        <f t="shared" si="10"/>
        <v>1.0447556722838345</v>
      </c>
      <c r="M40" s="277"/>
      <c r="N40" s="116" t="s">
        <v>90</v>
      </c>
      <c r="O40" s="20" t="s">
        <v>97</v>
      </c>
      <c r="P40" s="20"/>
      <c r="Q40" s="20"/>
      <c r="R40" s="20"/>
      <c r="S40" s="20"/>
      <c r="T40" s="20"/>
      <c r="U40" s="20"/>
      <c r="V40" s="20"/>
      <c r="W40" s="20"/>
      <c r="X40" s="116"/>
    </row>
    <row r="41" spans="1:25" x14ac:dyDescent="0.55000000000000004">
      <c r="A41" s="182" t="s">
        <v>42</v>
      </c>
      <c r="B41" s="183" t="s">
        <v>22</v>
      </c>
      <c r="C41" s="192"/>
      <c r="D41" s="256">
        <f t="shared" si="11"/>
        <v>1.2289287874433918</v>
      </c>
      <c r="E41" s="257">
        <f t="shared" si="12"/>
        <v>3.2414881222446352</v>
      </c>
      <c r="F41" s="258">
        <f t="shared" si="13"/>
        <v>0.98207499435335377</v>
      </c>
      <c r="G41" s="120"/>
      <c r="H41" s="265">
        <f t="shared" si="9"/>
        <v>17.940599976205373</v>
      </c>
      <c r="I41" s="266">
        <f t="shared" si="9"/>
        <v>9.0311913823940788</v>
      </c>
      <c r="J41" s="266">
        <f t="shared" si="10"/>
        <v>2.8050213816408265</v>
      </c>
      <c r="K41" s="266">
        <f t="shared" si="10"/>
        <v>1.0204922420686224</v>
      </c>
      <c r="L41" s="267">
        <f t="shared" si="10"/>
        <v>1.0097149521350257</v>
      </c>
      <c r="M41" s="277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23"/>
    </row>
    <row r="42" spans="1:25" x14ac:dyDescent="0.55000000000000004">
      <c r="A42" s="182"/>
      <c r="B42" s="183" t="s">
        <v>23</v>
      </c>
      <c r="C42" s="192"/>
      <c r="D42" s="256">
        <f t="shared" si="11"/>
        <v>2.6683705832116003</v>
      </c>
      <c r="E42" s="257">
        <f t="shared" si="12"/>
        <v>3.9345235095492614</v>
      </c>
      <c r="F42" s="258">
        <f t="shared" si="13"/>
        <v>0.99990769501568832</v>
      </c>
      <c r="G42" s="120"/>
      <c r="H42" s="265">
        <f t="shared" si="9"/>
        <v>466.98354739676995</v>
      </c>
      <c r="I42" s="266">
        <f t="shared" si="9"/>
        <v>189.32944747221643</v>
      </c>
      <c r="J42" s="266">
        <f t="shared" si="10"/>
        <v>31.761926513374025</v>
      </c>
      <c r="K42" s="266">
        <f t="shared" si="10"/>
        <v>1.1340600646878147</v>
      </c>
      <c r="L42" s="267">
        <f t="shared" si="10"/>
        <v>1.054181007144547</v>
      </c>
      <c r="M42" s="277"/>
      <c r="N42" s="116"/>
      <c r="O42" s="41" t="s">
        <v>155</v>
      </c>
      <c r="P42" s="41"/>
      <c r="Q42" s="41"/>
      <c r="R42" s="41"/>
      <c r="S42" s="41"/>
      <c r="T42" s="41"/>
      <c r="U42" s="41"/>
      <c r="V42" s="41"/>
      <c r="W42" s="41"/>
      <c r="X42" s="116"/>
    </row>
    <row r="43" spans="1:25" x14ac:dyDescent="0.55000000000000004">
      <c r="A43" s="182"/>
      <c r="B43" s="183" t="s">
        <v>43</v>
      </c>
      <c r="C43" s="192"/>
      <c r="D43" s="256">
        <f t="shared" si="11"/>
        <v>2.0742622513584896</v>
      </c>
      <c r="E43" s="257">
        <f t="shared" si="12"/>
        <v>3.9999999999999991</v>
      </c>
      <c r="F43" s="258">
        <f t="shared" si="13"/>
        <v>0.99814856559016174</v>
      </c>
      <c r="G43" s="120"/>
      <c r="H43" s="265">
        <f t="shared" si="9"/>
        <v>119.64849980559438</v>
      </c>
      <c r="I43" s="266">
        <f t="shared" si="9"/>
        <v>48.234818548022353</v>
      </c>
      <c r="J43" s="266">
        <f t="shared" si="10"/>
        <v>8.4862142363896584</v>
      </c>
      <c r="K43" s="266">
        <f t="shared" si="10"/>
        <v>1.029803155678064</v>
      </c>
      <c r="L43" s="267">
        <f t="shared" si="10"/>
        <v>1.0118648499805594</v>
      </c>
      <c r="M43" s="277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</row>
    <row r="44" spans="1:25" ht="14.7" thickBot="1" x14ac:dyDescent="0.6">
      <c r="A44" s="188"/>
      <c r="B44" s="250" t="s">
        <v>24</v>
      </c>
      <c r="C44" s="190"/>
      <c r="D44" s="259">
        <f t="shared" si="11"/>
        <v>2.3790654240430551</v>
      </c>
      <c r="E44" s="260">
        <f t="shared" si="12"/>
        <v>4.1659414514597319</v>
      </c>
      <c r="F44" s="261">
        <f t="shared" si="13"/>
        <v>0.99947139342770097</v>
      </c>
      <c r="G44" s="120"/>
      <c r="H44" s="268">
        <f t="shared" si="9"/>
        <v>240.36763232423871</v>
      </c>
      <c r="I44" s="269">
        <f t="shared" si="9"/>
        <v>92.721527538482576</v>
      </c>
      <c r="J44" s="269">
        <f t="shared" si="10"/>
        <v>14.46737609635661</v>
      </c>
      <c r="K44" s="269">
        <f t="shared" si="10"/>
        <v>1.0426302733823207</v>
      </c>
      <c r="L44" s="270">
        <f t="shared" si="10"/>
        <v>1.0163351818123558</v>
      </c>
      <c r="M44" s="277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</row>
    <row r="45" spans="1:25" x14ac:dyDescent="0.55000000000000004">
      <c r="A45" s="120"/>
      <c r="B45" s="120"/>
      <c r="C45" s="120"/>
      <c r="D45" s="279"/>
      <c r="E45" s="280"/>
      <c r="F45" s="124"/>
      <c r="G45" s="120"/>
      <c r="H45" s="116"/>
      <c r="I45" s="116"/>
      <c r="J45" s="116"/>
      <c r="K45" s="116"/>
      <c r="L45" s="116"/>
      <c r="M45" s="277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</row>
    <row r="46" spans="1:25" ht="14.7" x14ac:dyDescent="0.55000000000000004">
      <c r="A46" s="121" t="s">
        <v>98</v>
      </c>
      <c r="B46" s="121"/>
      <c r="C46" s="120"/>
      <c r="D46" s="279"/>
      <c r="E46" s="280"/>
      <c r="F46" s="124"/>
      <c r="G46" s="120"/>
      <c r="H46" s="116"/>
      <c r="I46" s="116"/>
      <c r="J46" s="116"/>
      <c r="K46" s="116"/>
      <c r="L46" s="116"/>
      <c r="M46" s="277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</row>
    <row r="47" spans="1:25" s="21" customFormat="1" x14ac:dyDescent="0.55000000000000004">
      <c r="A47" s="116"/>
      <c r="B47" s="281"/>
      <c r="C47" s="281"/>
      <c r="D47" s="116"/>
      <c r="E47" s="116"/>
      <c r="F47" s="282"/>
      <c r="G47" s="280"/>
      <c r="H47" s="116"/>
      <c r="I47" s="116"/>
      <c r="J47" s="116"/>
      <c r="K47" s="120"/>
      <c r="L47" s="120"/>
      <c r="M47" s="277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</row>
    <row r="48" spans="1:25" s="21" customFormat="1" x14ac:dyDescent="0.55000000000000004">
      <c r="A48" s="116"/>
      <c r="B48" s="116"/>
      <c r="C48" s="281"/>
      <c r="D48" s="116"/>
      <c r="E48" s="116"/>
      <c r="F48" s="282"/>
      <c r="G48" s="282"/>
      <c r="H48" s="116"/>
      <c r="I48" s="116"/>
      <c r="J48" s="116"/>
      <c r="K48" s="116"/>
      <c r="L48" s="116"/>
      <c r="M48" s="277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</row>
    <row r="49" spans="1:24" x14ac:dyDescent="0.55000000000000004">
      <c r="A49" s="116"/>
      <c r="B49" s="281"/>
      <c r="C49" s="281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</row>
    <row r="50" spans="1:24" x14ac:dyDescent="0.55000000000000004">
      <c r="A50" s="116"/>
      <c r="B50" s="281"/>
      <c r="C50" s="281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120"/>
      <c r="W50" s="116"/>
      <c r="X50" s="116"/>
    </row>
    <row r="51" spans="1:24" x14ac:dyDescent="0.55000000000000004">
      <c r="A51" s="116"/>
      <c r="B51" s="281"/>
      <c r="C51" s="281"/>
      <c r="D51" s="116"/>
      <c r="E51" s="283"/>
      <c r="F51" s="116"/>
      <c r="G51" s="116"/>
      <c r="H51" s="116"/>
      <c r="I51" s="116"/>
      <c r="J51" s="116"/>
      <c r="K51" s="116"/>
      <c r="L51" s="116"/>
      <c r="M51" s="116"/>
      <c r="N51" s="116"/>
      <c r="O51" s="120"/>
      <c r="P51" s="120"/>
      <c r="Q51" s="120"/>
      <c r="R51" s="120"/>
      <c r="S51" s="124"/>
      <c r="T51" s="124"/>
      <c r="U51" s="124"/>
      <c r="V51" s="120"/>
      <c r="W51" s="116"/>
      <c r="X51" s="116"/>
    </row>
    <row r="52" spans="1:24" x14ac:dyDescent="0.55000000000000004">
      <c r="A52" s="116"/>
      <c r="B52" s="116"/>
      <c r="C52" s="116"/>
      <c r="D52" s="116"/>
      <c r="E52" s="283"/>
      <c r="F52" s="116"/>
      <c r="G52" s="116"/>
      <c r="H52" s="116"/>
      <c r="I52" s="116"/>
      <c r="J52" s="116"/>
      <c r="K52" s="116"/>
      <c r="L52" s="116"/>
      <c r="M52" s="116"/>
      <c r="N52" s="116"/>
      <c r="O52" s="120"/>
      <c r="P52" s="120"/>
      <c r="Q52" s="120"/>
      <c r="R52" s="120"/>
      <c r="S52" s="124"/>
      <c r="T52" s="124"/>
      <c r="U52" s="124"/>
      <c r="V52" s="120"/>
      <c r="W52" s="116"/>
      <c r="X52" s="116"/>
    </row>
    <row r="53" spans="1:24" x14ac:dyDescent="0.55000000000000004">
      <c r="A53" s="116"/>
      <c r="B53" s="116"/>
      <c r="C53" s="116"/>
      <c r="D53" s="116"/>
      <c r="E53" s="283"/>
      <c r="F53" s="116"/>
      <c r="G53" s="116"/>
      <c r="H53" s="116"/>
      <c r="I53" s="116"/>
      <c r="J53" s="116"/>
      <c r="K53" s="116"/>
      <c r="L53" s="116"/>
      <c r="M53" s="116"/>
      <c r="N53" s="116"/>
      <c r="O53" s="120"/>
      <c r="P53" s="120"/>
      <c r="Q53" s="120"/>
      <c r="R53" s="120"/>
      <c r="S53" s="124"/>
      <c r="T53" s="124"/>
      <c r="U53" s="124"/>
      <c r="V53" s="120"/>
      <c r="W53" s="116"/>
      <c r="X53" s="116"/>
    </row>
    <row r="54" spans="1:24" x14ac:dyDescent="0.55000000000000004">
      <c r="A54" s="116"/>
      <c r="B54" s="116"/>
      <c r="C54" s="116"/>
      <c r="D54" s="116"/>
      <c r="E54" s="283"/>
      <c r="F54" s="116"/>
      <c r="G54" s="116"/>
      <c r="H54" s="116"/>
      <c r="I54" s="116"/>
      <c r="J54" s="116"/>
      <c r="K54" s="116"/>
      <c r="L54" s="116"/>
      <c r="M54" s="116"/>
      <c r="N54" s="116"/>
      <c r="O54" s="120"/>
      <c r="P54" s="120"/>
      <c r="Q54" s="120"/>
      <c r="R54" s="120"/>
      <c r="S54" s="124"/>
      <c r="T54" s="124"/>
      <c r="U54" s="124"/>
      <c r="V54" s="120"/>
      <c r="W54" s="116"/>
      <c r="X54" s="116"/>
    </row>
    <row r="55" spans="1:24" x14ac:dyDescent="0.55000000000000004">
      <c r="A55" s="116"/>
      <c r="B55" s="116"/>
      <c r="C55" s="116"/>
      <c r="D55" s="116"/>
      <c r="E55" s="283"/>
      <c r="F55" s="116"/>
      <c r="G55" s="116"/>
      <c r="H55" s="116"/>
      <c r="I55" s="116"/>
      <c r="J55" s="116"/>
      <c r="K55" s="116"/>
      <c r="L55" s="116"/>
      <c r="M55" s="116"/>
      <c r="N55" s="116"/>
      <c r="O55" s="120"/>
      <c r="P55" s="120"/>
      <c r="Q55" s="120"/>
      <c r="R55" s="120"/>
      <c r="S55" s="124"/>
      <c r="T55" s="124"/>
      <c r="U55" s="124"/>
      <c r="V55" s="120"/>
      <c r="W55" s="116"/>
      <c r="X55" s="116"/>
    </row>
    <row r="56" spans="1:24" x14ac:dyDescent="0.55000000000000004">
      <c r="A56" s="116"/>
      <c r="B56" s="116"/>
      <c r="C56" s="116"/>
      <c r="D56" s="116"/>
      <c r="E56" s="283"/>
      <c r="F56" s="116"/>
      <c r="G56" s="116"/>
      <c r="H56" s="116"/>
      <c r="I56" s="116"/>
      <c r="J56" s="116"/>
      <c r="K56" s="116"/>
      <c r="L56" s="116"/>
      <c r="M56" s="116"/>
      <c r="N56" s="116"/>
      <c r="O56" s="120"/>
      <c r="P56" s="120"/>
      <c r="Q56" s="120"/>
      <c r="R56" s="120"/>
      <c r="S56" s="124"/>
      <c r="T56" s="124"/>
      <c r="U56" s="124"/>
      <c r="V56" s="120"/>
      <c r="W56" s="116"/>
      <c r="X56" s="116"/>
    </row>
    <row r="57" spans="1:24" x14ac:dyDescent="0.55000000000000004">
      <c r="A57" s="116"/>
      <c r="B57" s="116"/>
      <c r="C57" s="116"/>
      <c r="D57" s="116"/>
      <c r="E57" s="283"/>
      <c r="F57" s="116"/>
      <c r="G57" s="116"/>
      <c r="H57" s="116"/>
      <c r="I57" s="116"/>
      <c r="J57" s="116"/>
      <c r="K57" s="116"/>
      <c r="L57" s="116"/>
      <c r="M57" s="116"/>
      <c r="N57" s="116"/>
      <c r="O57" s="120"/>
      <c r="P57" s="120"/>
      <c r="Q57" s="120"/>
      <c r="R57" s="120"/>
      <c r="S57" s="124"/>
      <c r="T57" s="124"/>
      <c r="U57" s="124"/>
      <c r="V57" s="120"/>
      <c r="W57" s="116"/>
      <c r="X57" s="116"/>
    </row>
    <row r="58" spans="1:24" x14ac:dyDescent="0.55000000000000004">
      <c r="A58" s="116"/>
      <c r="B58" s="116"/>
      <c r="C58" s="116"/>
      <c r="D58" s="116"/>
      <c r="E58" s="283"/>
      <c r="F58" s="116"/>
      <c r="G58" s="116"/>
      <c r="H58" s="116"/>
      <c r="I58" s="116"/>
      <c r="J58" s="116"/>
      <c r="K58" s="116"/>
      <c r="L58" s="116"/>
      <c r="M58" s="116"/>
      <c r="N58" s="116"/>
      <c r="O58" s="120"/>
      <c r="P58" s="120"/>
      <c r="Q58" s="120"/>
      <c r="R58" s="120"/>
      <c r="S58" s="124"/>
      <c r="T58" s="124"/>
      <c r="U58" s="124"/>
      <c r="V58" s="120"/>
      <c r="W58" s="116"/>
      <c r="X58" s="116"/>
    </row>
    <row r="59" spans="1:24" x14ac:dyDescent="0.55000000000000004">
      <c r="A59" s="116"/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20"/>
      <c r="P59" s="120"/>
      <c r="Q59" s="120"/>
      <c r="R59" s="120"/>
      <c r="S59" s="124"/>
      <c r="T59" s="124"/>
      <c r="U59" s="124"/>
      <c r="V59" s="120"/>
      <c r="W59" s="116"/>
      <c r="X59" s="116"/>
    </row>
    <row r="60" spans="1:24" x14ac:dyDescent="0.55000000000000004">
      <c r="A60" s="116"/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20"/>
      <c r="P60" s="124"/>
      <c r="Q60" s="124"/>
      <c r="R60" s="120"/>
      <c r="S60" s="284"/>
      <c r="T60" s="284"/>
      <c r="U60" s="284"/>
      <c r="V60" s="120"/>
      <c r="W60" s="116"/>
      <c r="X60" s="116"/>
    </row>
    <row r="61" spans="1:24" x14ac:dyDescent="0.55000000000000004">
      <c r="A61" s="116"/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20"/>
      <c r="P61" s="124"/>
      <c r="Q61" s="124"/>
      <c r="R61" s="120"/>
      <c r="S61" s="284"/>
      <c r="T61" s="284"/>
      <c r="U61" s="284"/>
      <c r="V61" s="120"/>
      <c r="W61" s="116"/>
      <c r="X61" s="116"/>
    </row>
    <row r="62" spans="1:24" x14ac:dyDescent="0.55000000000000004">
      <c r="A62" s="116"/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20"/>
      <c r="P62" s="120"/>
      <c r="Q62" s="120"/>
      <c r="R62" s="120"/>
      <c r="S62" s="120"/>
      <c r="T62" s="120"/>
      <c r="U62" s="120"/>
      <c r="V62" s="120"/>
      <c r="W62" s="116"/>
      <c r="X62" s="116"/>
    </row>
    <row r="63" spans="1:24" x14ac:dyDescent="0.55000000000000004">
      <c r="A63" s="116"/>
      <c r="B63" s="116"/>
      <c r="C63" s="116"/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20"/>
      <c r="Q63" s="120"/>
      <c r="R63" s="120"/>
      <c r="S63" s="120"/>
      <c r="T63" s="120"/>
      <c r="U63" s="120"/>
      <c r="V63" s="120"/>
      <c r="W63" s="116"/>
      <c r="X63" s="116"/>
    </row>
    <row r="64" spans="1:24" x14ac:dyDescent="0.55000000000000004">
      <c r="A64" s="116"/>
      <c r="B64" s="116"/>
      <c r="C64" s="116"/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20"/>
      <c r="Q64" s="120"/>
      <c r="R64" s="120"/>
      <c r="S64" s="120"/>
      <c r="T64" s="120"/>
      <c r="U64" s="120"/>
      <c r="V64" s="120"/>
      <c r="W64" s="116"/>
      <c r="X64" s="116"/>
    </row>
    <row r="65" spans="1:24" x14ac:dyDescent="0.55000000000000004">
      <c r="A65" s="116"/>
      <c r="B65" s="116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</row>
    <row r="66" spans="1:24" x14ac:dyDescent="0.55000000000000004">
      <c r="A66" s="116"/>
      <c r="B66" s="116"/>
      <c r="C66" s="116"/>
      <c r="D66" s="11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</row>
    <row r="67" spans="1:24" x14ac:dyDescent="0.55000000000000004">
      <c r="A67" s="116"/>
      <c r="B67" s="116"/>
      <c r="C67" s="116"/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</row>
    <row r="68" spans="1:24" x14ac:dyDescent="0.55000000000000004">
      <c r="A68" s="116"/>
      <c r="B68" s="116"/>
      <c r="C68" s="116"/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</row>
    <row r="69" spans="1:24" x14ac:dyDescent="0.55000000000000004">
      <c r="A69" s="116"/>
      <c r="B69" s="116"/>
      <c r="C69" s="116"/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</row>
    <row r="70" spans="1:24" x14ac:dyDescent="0.55000000000000004">
      <c r="A70" s="116"/>
      <c r="B70" s="116"/>
      <c r="C70" s="116"/>
      <c r="D70" s="116"/>
      <c r="E70" s="116"/>
      <c r="F70" s="116"/>
      <c r="G70" s="116"/>
      <c r="H70" s="11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</row>
    <row r="71" spans="1:24" x14ac:dyDescent="0.55000000000000004">
      <c r="A71" s="116"/>
      <c r="B71" s="116"/>
      <c r="C71" s="116"/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</row>
    <row r="72" spans="1:24" x14ac:dyDescent="0.55000000000000004">
      <c r="A72" s="116"/>
      <c r="B72" s="116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</row>
    <row r="73" spans="1:24" x14ac:dyDescent="0.55000000000000004">
      <c r="A73" s="116"/>
      <c r="B73" s="116"/>
      <c r="C73" s="116"/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</row>
    <row r="74" spans="1:24" x14ac:dyDescent="0.55000000000000004">
      <c r="A74" s="116"/>
      <c r="B74" s="116"/>
      <c r="C74" s="116"/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</row>
    <row r="75" spans="1:24" x14ac:dyDescent="0.55000000000000004">
      <c r="A75" s="116"/>
      <c r="B75" s="116"/>
      <c r="C75" s="116"/>
      <c r="D75" s="116"/>
      <c r="E75" s="116"/>
      <c r="F75" s="116"/>
      <c r="G75" s="116"/>
      <c r="H75" s="116"/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</row>
    <row r="76" spans="1:24" x14ac:dyDescent="0.55000000000000004">
      <c r="A76" s="116"/>
      <c r="B76" s="116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</row>
    <row r="77" spans="1:24" x14ac:dyDescent="0.55000000000000004">
      <c r="A77" s="116"/>
      <c r="B77" s="116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</row>
    <row r="78" spans="1:24" x14ac:dyDescent="0.55000000000000004">
      <c r="A78" s="116"/>
      <c r="B78" s="116"/>
      <c r="C78" s="116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</row>
    <row r="79" spans="1:24" x14ac:dyDescent="0.55000000000000004">
      <c r="A79" s="116"/>
      <c r="B79" s="116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</row>
    <row r="80" spans="1:24" x14ac:dyDescent="0.55000000000000004">
      <c r="A80" s="116"/>
      <c r="B80" s="116"/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</row>
  </sheetData>
  <sheetProtection formatCells="0"/>
  <pageMargins left="0.7" right="0.7" top="0.75" bottom="0.75" header="0.3" footer="0.3"/>
  <pageSetup paperSize="9" orientation="landscape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values</vt:lpstr>
      <vt:lpstr> Predict tR</vt:lpstr>
      <vt:lpstr>HS Calculations</vt:lpstr>
      <vt:lpstr>LSS Calculations</vt:lpstr>
    </vt:vector>
  </TitlesOfParts>
  <Company>Faculty of Science, University of Copenhagen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Svensmark</dc:creator>
  <cp:lastModifiedBy>Bo Svensmark</cp:lastModifiedBy>
  <cp:lastPrinted>2013-12-04T12:00:28Z</cp:lastPrinted>
  <dcterms:created xsi:type="dcterms:W3CDTF">2012-11-14T08:37:24Z</dcterms:created>
  <dcterms:modified xsi:type="dcterms:W3CDTF">2022-02-28T08:31:03Z</dcterms:modified>
</cp:coreProperties>
</file>